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fs.corp.sibintel.ru\Объекты строительного направления\ДСТДР\Объекты\ГП-9\2.13. Внешние инженерные системы\Дренажный трубопровод\"/>
    </mc:Choice>
  </mc:AlternateContent>
  <xr:revisionPtr revIDLastSave="0" documentId="13_ncr:1_{CD4BAD0F-8AF5-45EC-AC5B-0C99DDBCFD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орма для заполнения" sheetId="1" r:id="rId1"/>
    <sheet name="Инструкция" sheetId="2" r:id="rId2"/>
  </sheets>
  <definedNames>
    <definedName name="_xlnm.Print_Area" localSheetId="1">Инструкция!$A$1:$B$18</definedName>
    <definedName name="_xlnm.Print_Area" localSheetId="0">'Форма для заполнения'!$A$1:$J$87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14" i="1"/>
  <c r="I14" i="1"/>
  <c r="I77" i="1"/>
  <c r="I66" i="1" l="1"/>
  <c r="J68" i="1" s="1"/>
  <c r="G66" i="1"/>
  <c r="J67" i="1" s="1"/>
  <c r="J69" i="1" l="1"/>
  <c r="J70" i="1" s="1"/>
  <c r="J71" i="1" s="1"/>
  <c r="J72" i="1" s="1"/>
  <c r="J73" i="1" l="1"/>
  <c r="J74" i="1" s="1"/>
  <c r="J75" i="1" l="1"/>
  <c r="J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Астаркина Наталья Валерьевна</author>
  </authors>
  <commentList>
    <comment ref="F14" authorId="0" shapeId="0" xr:uid="{B70108C8-F270-4CB8-A565-B99A1003AD63}">
      <text>
        <r>
          <rPr>
            <b/>
            <sz val="9"/>
            <color indexed="81"/>
            <rFont val="Tahoma"/>
            <family val="2"/>
            <charset val="204"/>
          </rPr>
          <t>заполните зеленые столбцы №6 и №8 "цена  за ед." =&gt; стоимость за весь объем поменяется автоматически.</t>
        </r>
      </text>
    </comment>
    <comment ref="H65" authorId="0" shapeId="0" xr:uid="{7FE55F23-0FEB-4379-A119-1025F6EF996A}">
      <text>
        <r>
          <rPr>
            <b/>
            <sz val="9"/>
            <color indexed="81"/>
            <rFont val="Tahoma"/>
            <family val="2"/>
            <charset val="204"/>
          </rPr>
          <t>в зеленой ячейке справа поставить только итоговую сумму</t>
        </r>
      </text>
    </comment>
  </commentList>
</comments>
</file>

<file path=xl/sharedStrings.xml><?xml version="1.0" encoding="utf-8"?>
<sst xmlns="http://schemas.openxmlformats.org/spreadsheetml/2006/main" count="186" uniqueCount="140">
  <si>
    <t>ИТОГО</t>
  </si>
  <si>
    <t>Цена за ед.</t>
  </si>
  <si>
    <t>Кол-во</t>
  </si>
  <si>
    <t>Ед.изм.</t>
  </si>
  <si>
    <t>№ п/п</t>
  </si>
  <si>
    <t>Скидка справочно</t>
  </si>
  <si>
    <t>Прочие условия</t>
  </si>
  <si>
    <t>согласен</t>
  </si>
  <si>
    <t>Примечание</t>
  </si>
  <si>
    <t>Генеральный директор</t>
  </si>
  <si>
    <t>Коммерческое предложение</t>
  </si>
  <si>
    <t xml:space="preserve">             наименование организации</t>
  </si>
  <si>
    <t>дата :</t>
  </si>
  <si>
    <t>Наименование работ и затрат</t>
  </si>
  <si>
    <t>…%</t>
  </si>
  <si>
    <t>да/нет</t>
  </si>
  <si>
    <t>СРО на данный вид работ</t>
  </si>
  <si>
    <t>Гарантия 5 лет 6 месяцев на выполняемые работы</t>
  </si>
  <si>
    <t>должность, фамилия, имя, отчество, № тел., эл. почта</t>
  </si>
  <si>
    <t>до чч.мм.гггг, или … календ. дней после заключения договора</t>
  </si>
  <si>
    <t>должность руководителя, фамилия, имя, отчество</t>
  </si>
  <si>
    <t>м.п.</t>
  </si>
  <si>
    <t>Тип, марка</t>
  </si>
  <si>
    <t>шт</t>
  </si>
  <si>
    <t>м</t>
  </si>
  <si>
    <t>компл</t>
  </si>
  <si>
    <t>кг</t>
  </si>
  <si>
    <t>усл</t>
  </si>
  <si>
    <t>с ответными фланцами</t>
  </si>
  <si>
    <t xml:space="preserve"> имеется/не имеется</t>
  </si>
  <si>
    <t xml:space="preserve">учтено в общей стоимости </t>
  </si>
  <si>
    <t>ООО "….................."                                                                                   И.И. Иванов</t>
  </si>
  <si>
    <t>Стоимость материалов
 за ед., руб.</t>
  </si>
  <si>
    <t>Стоимость работ
 за ед., руб.</t>
  </si>
  <si>
    <t>Общая стоимость, руб.</t>
  </si>
  <si>
    <t>Итого стоимость материалов:</t>
  </si>
  <si>
    <t>Итого стоимость работ:</t>
  </si>
  <si>
    <t>Всего по расчету:</t>
  </si>
  <si>
    <t>Итого со скидкой:</t>
  </si>
  <si>
    <r>
      <t>Примечание:</t>
    </r>
    <r>
      <rPr>
        <i/>
        <sz val="11"/>
        <color theme="1"/>
        <rFont val="Times New Roman"/>
        <family val="1"/>
        <charset val="204"/>
      </rPr>
      <t xml:space="preserve"> в стоимость  входят все затраты, необходимые для производства работ.</t>
    </r>
  </si>
  <si>
    <t>&lt;= заполняете свои данные</t>
  </si>
  <si>
    <t>&lt;= ВЫБРАТЬ !</t>
  </si>
  <si>
    <t>с НДС 20 % (ОСН) // без НДС (УСН)</t>
  </si>
  <si>
    <r>
      <t>Контактное лицо:</t>
    </r>
    <r>
      <rPr>
        <b/>
        <i/>
        <sz val="11"/>
        <color rgb="FFC00000"/>
        <rFont val="Times New Roman"/>
        <family val="1"/>
        <charset val="204"/>
      </rPr>
      <t xml:space="preserve"> ген.директор Иванов Иван Иванович, т……, @</t>
    </r>
  </si>
  <si>
    <t>м2</t>
  </si>
  <si>
    <t>+12% на испытания</t>
  </si>
  <si>
    <t>Транспортные расходы</t>
  </si>
  <si>
    <t>Итого:</t>
  </si>
  <si>
    <t>комплекс</t>
  </si>
  <si>
    <t>в т.ч. НДС:</t>
  </si>
  <si>
    <t>если компания с НДС, если нет, НДС=0 .</t>
  </si>
  <si>
    <t>Монтажные работы:</t>
  </si>
  <si>
    <r>
      <t xml:space="preserve">Срок производства работ </t>
    </r>
    <r>
      <rPr>
        <sz val="11"/>
        <rFont val="Times New Roman"/>
        <family val="1"/>
        <charset val="204"/>
      </rPr>
      <t>(согласно ТЗ до 01.09.2025г.)</t>
    </r>
  </si>
  <si>
    <t>Лицензия  МЧС на данный вид работ</t>
  </si>
  <si>
    <t>аванс в % на общую стоимость</t>
  </si>
  <si>
    <t>добавляется 3%, т.к. 3% затем удерживается генподрядчиком в актах выполненных работ, как оплата за услуги генподряда</t>
  </si>
  <si>
    <t xml:space="preserve">заполните наименование организации и дату </t>
  </si>
  <si>
    <t>здесь пишете окончательную стоимость после уторговки</t>
  </si>
  <si>
    <t>в столбце 3 расписать, кол-во машин, марку транспорта, например Газель 3 тн - 5 рейсов х 1000руб.=5000руб. , и т.п.</t>
  </si>
  <si>
    <t>итоги считаются автоматически</t>
  </si>
  <si>
    <t>КП готовится только в Форме для заполнения, иные формы не принимаются к рассмотрению.</t>
  </si>
  <si>
    <t>Инструкция для подготовки коммерческого предложения (КП):</t>
  </si>
  <si>
    <r>
      <t xml:space="preserve">Необходимо </t>
    </r>
    <r>
      <rPr>
        <b/>
        <sz val="11"/>
        <color theme="1"/>
        <rFont val="Calibri"/>
        <family val="2"/>
        <charset val="204"/>
        <scheme val="minor"/>
      </rPr>
      <t xml:space="preserve">заполнить зеленые ячейки в столбцах 6 и 8 </t>
    </r>
    <r>
      <rPr>
        <sz val="11"/>
        <color theme="1"/>
        <rFont val="Calibri"/>
        <family val="2"/>
        <charset val="204"/>
        <scheme val="minor"/>
      </rPr>
      <t xml:space="preserve">(цена материалов и цена работ за единицу). </t>
    </r>
  </si>
  <si>
    <r>
      <rPr>
        <b/>
        <sz val="11"/>
        <color theme="1"/>
        <rFont val="Calibri"/>
        <family val="2"/>
        <charset val="204"/>
        <scheme val="minor"/>
      </rPr>
      <t>Цены на материалы</t>
    </r>
    <r>
      <rPr>
        <sz val="11"/>
        <color theme="1"/>
        <rFont val="Calibri"/>
        <family val="2"/>
        <charset val="204"/>
        <scheme val="minor"/>
      </rPr>
      <t xml:space="preserve"> указываете без учета транспортных расходов (чистая цена поставщика) для возможности проверки и сравнения.</t>
    </r>
  </si>
  <si>
    <r>
      <t xml:space="preserve">В </t>
    </r>
    <r>
      <rPr>
        <b/>
        <sz val="11"/>
        <color theme="1"/>
        <rFont val="Calibri"/>
        <family val="2"/>
        <charset val="204"/>
        <scheme val="minor"/>
      </rPr>
      <t>цене работ</t>
    </r>
    <r>
      <rPr>
        <sz val="11"/>
        <color theme="1"/>
        <rFont val="Calibri"/>
        <family val="2"/>
        <charset val="204"/>
        <scheme val="minor"/>
      </rPr>
      <t xml:space="preserve"> должны быть учтены накладные расходы и прибыль подрядчика. Дополнительно, внизу расчетной таблицы, никаких других накруток  добавлять не нужно.</t>
    </r>
  </si>
  <si>
    <r>
      <rPr>
        <b/>
        <sz val="11"/>
        <color theme="1"/>
        <rFont val="Calibri"/>
        <family val="2"/>
        <charset val="204"/>
        <scheme val="minor"/>
      </rPr>
      <t>Транспортные расходы</t>
    </r>
    <r>
      <rPr>
        <sz val="11"/>
        <color theme="1"/>
        <rFont val="Calibri"/>
        <family val="2"/>
        <charset val="204"/>
        <scheme val="minor"/>
      </rPr>
      <t xml:space="preserve"> обосновываете в примечании, как написано на полях, в зеленую ячейку ставите уже посчитанный итог (или формулу).</t>
    </r>
  </si>
  <si>
    <r>
      <rPr>
        <b/>
        <sz val="11"/>
        <color theme="1"/>
        <rFont val="Calibri"/>
        <family val="2"/>
        <charset val="204"/>
        <scheme val="minor"/>
      </rPr>
      <t xml:space="preserve"> Аналоги</t>
    </r>
    <r>
      <rPr>
        <sz val="11"/>
        <color theme="1"/>
        <rFont val="Calibri"/>
        <family val="2"/>
        <charset val="204"/>
        <scheme val="minor"/>
      </rPr>
      <t xml:space="preserve"> оборудования можно применять в случае, если они не уступают по качеству запрашиваемому в ТЗ оборудованию, и если оно не дороже оригинала.</t>
    </r>
  </si>
  <si>
    <t>Услуги генподряда 3%</t>
  </si>
  <si>
    <r>
      <t xml:space="preserve">При наличии вопросов </t>
    </r>
    <r>
      <rPr>
        <b/>
        <sz val="11"/>
        <color theme="1"/>
        <rFont val="Calibri"/>
        <family val="2"/>
        <charset val="204"/>
        <scheme val="minor"/>
      </rPr>
      <t>по оформлению КП</t>
    </r>
    <r>
      <rPr>
        <sz val="11"/>
        <color theme="1"/>
        <rFont val="Calibri"/>
        <family val="2"/>
        <charset val="204"/>
        <scheme val="minor"/>
      </rPr>
      <t>, формулам и расчетам, обращаться по тел. 8-9044-988-745, Астаркина Наталья.</t>
    </r>
  </si>
  <si>
    <r>
      <t xml:space="preserve">При наличии </t>
    </r>
    <r>
      <rPr>
        <b/>
        <sz val="11"/>
        <color theme="1"/>
        <rFont val="Calibri"/>
        <family val="2"/>
        <charset val="204"/>
        <scheme val="minor"/>
      </rPr>
      <t>технических  вопросов</t>
    </r>
    <r>
      <rPr>
        <sz val="11"/>
        <color theme="1"/>
        <rFont val="Calibri"/>
        <family val="2"/>
        <charset val="204"/>
        <scheme val="minor"/>
      </rPr>
      <t>, или вопросов по техническому заданию, их можно задать по тел. 8-982-506-79-68, Алмаев Михаил.</t>
    </r>
  </si>
  <si>
    <r>
      <rPr>
        <b/>
        <sz val="11"/>
        <color theme="1"/>
        <rFont val="Calibri"/>
        <family val="2"/>
        <charset val="204"/>
        <scheme val="minor"/>
      </rPr>
      <t>Марки</t>
    </r>
    <r>
      <rPr>
        <sz val="11"/>
        <color theme="1"/>
        <rFont val="Calibri"/>
        <family val="2"/>
        <charset val="204"/>
        <scheme val="minor"/>
      </rPr>
      <t xml:space="preserve"> на материалы и оборудование пишете в столбце 3 "Тип, марка", примечания в столбце 10 "Примечания".</t>
    </r>
  </si>
  <si>
    <r>
      <rPr>
        <b/>
        <sz val="11"/>
        <rFont val="Calibri"/>
        <family val="2"/>
        <charset val="204"/>
        <scheme val="minor"/>
      </rPr>
      <t xml:space="preserve">Итоги </t>
    </r>
    <r>
      <rPr>
        <sz val="11"/>
        <rFont val="Calibri"/>
        <family val="2"/>
        <charset val="204"/>
        <scheme val="minor"/>
      </rPr>
      <t>в таблице считаются автоматически. 
Формулы в расчетной таблице менять нельзя, добавлять и удалять строки, менять данные в столбцах 1,2,4,5  ячейки - нельзя! 
При добавлении своих данных (уточнение марки оборудования ит.п.) выделяйте ячейки желтой заливкой, чтобы сразу можно было увидеть, что Вы что-то добавили или изменили.</t>
    </r>
  </si>
  <si>
    <r>
      <rPr>
        <b/>
        <sz val="11"/>
        <color theme="1"/>
        <rFont val="Calibri"/>
        <family val="2"/>
        <charset val="204"/>
        <scheme val="minor"/>
      </rPr>
      <t xml:space="preserve">3% от стоимости за услуги генподряда </t>
    </r>
    <r>
      <rPr>
        <sz val="11"/>
        <color theme="1"/>
        <rFont val="Calibri"/>
        <family val="2"/>
        <charset val="204"/>
        <scheme val="minor"/>
      </rPr>
      <t>начисляются автоматически на общую стоимость в конце расчета, т.к. 3% от стоимости будут удерживаться с  подрядчика в пользу генподрядчика, при закрытии выполнения по актам выполненных работ.</t>
    </r>
  </si>
  <si>
    <r>
      <rPr>
        <b/>
        <sz val="11"/>
        <color theme="1"/>
        <rFont val="Calibri"/>
        <family val="2"/>
        <charset val="204"/>
        <scheme val="minor"/>
      </rPr>
      <t xml:space="preserve">При уторговке </t>
    </r>
    <r>
      <rPr>
        <sz val="11"/>
        <color theme="1"/>
        <rFont val="Calibri"/>
        <family val="2"/>
        <charset val="204"/>
        <scheme val="minor"/>
      </rPr>
      <t xml:space="preserve">не нужно переделывать все КП, просо ставите итоговую сумму в зеленую ячейку "Итого со скидкой".  </t>
    </r>
  </si>
  <si>
    <t>5% - гарантийное удержание (обеспечительная мера) на 36 месяцев</t>
  </si>
  <si>
    <t>3% за услуги генподряда</t>
  </si>
  <si>
    <r>
      <t xml:space="preserve">Оформление: </t>
    </r>
    <r>
      <rPr>
        <sz val="11"/>
        <color theme="1"/>
        <rFont val="Calibri"/>
        <family val="2"/>
        <charset val="204"/>
        <scheme val="minor"/>
      </rPr>
      <t xml:space="preserve">необходимо поставить </t>
    </r>
    <r>
      <rPr>
        <u/>
        <sz val="11"/>
        <color theme="1"/>
        <rFont val="Calibri"/>
        <family val="2"/>
        <charset val="204"/>
        <scheme val="minor"/>
      </rPr>
      <t>над таблицей</t>
    </r>
    <r>
      <rPr>
        <sz val="11"/>
        <color theme="1"/>
        <rFont val="Calibri"/>
        <family val="2"/>
        <charset val="204"/>
        <scheme val="minor"/>
      </rPr>
      <t xml:space="preserve"> наименование организации и дату предоставления КП.</t>
    </r>
  </si>
  <si>
    <r>
      <rPr>
        <u/>
        <sz val="11"/>
        <color theme="1"/>
        <rFont val="Calibri"/>
        <family val="2"/>
        <charset val="204"/>
        <scheme val="minor"/>
      </rPr>
      <t>Под таблицей</t>
    </r>
    <r>
      <rPr>
        <sz val="11"/>
        <color theme="1"/>
        <rFont val="Calibri"/>
        <family val="2"/>
        <charset val="204"/>
        <scheme val="minor"/>
      </rPr>
      <t xml:space="preserve"> необходимо заполнить свои данные и условия производства работ в таблице "Прочие условия".</t>
    </r>
  </si>
  <si>
    <r>
      <rPr>
        <b/>
        <sz val="11"/>
        <color theme="1"/>
        <rFont val="Calibri"/>
        <family val="2"/>
        <charset val="204"/>
        <scheme val="minor"/>
      </rPr>
      <t>НДС:</t>
    </r>
    <r>
      <rPr>
        <sz val="11"/>
        <color theme="1"/>
        <rFont val="Calibri"/>
        <family val="2"/>
        <charset val="204"/>
        <scheme val="minor"/>
      </rPr>
      <t xml:space="preserve">
Для работы на данном объекте желательно заключение договора с компанией на УСН. 
Если Ваша компания работает без НДС, в ячейке, где рассчитывается НДС, поставьте "0". 
Также выберите свою систему налогообложения в таблице под расчетом, в таблице "Прочие условия" (лишнее сотрите).</t>
    </r>
  </si>
  <si>
    <r>
      <t xml:space="preserve">При заполнении формы </t>
    </r>
    <r>
      <rPr>
        <b/>
        <sz val="11"/>
        <rFont val="Calibri"/>
        <family val="2"/>
        <charset val="204"/>
        <scheme val="minor"/>
      </rPr>
      <t>смотрите подсказки на полях</t>
    </r>
    <r>
      <rPr>
        <sz val="11"/>
        <rFont val="Calibri"/>
        <family val="2"/>
        <charset val="204"/>
        <scheme val="minor"/>
      </rPr>
      <t xml:space="preserve"> справа от таблицы (красный шрифт) </t>
    </r>
    <r>
      <rPr>
        <b/>
        <sz val="11"/>
        <rFont val="Calibri"/>
        <family val="2"/>
        <charset val="204"/>
        <scheme val="minor"/>
      </rPr>
      <t>и примечания</t>
    </r>
    <r>
      <rPr>
        <sz val="11"/>
        <rFont val="Calibri"/>
        <family val="2"/>
        <charset val="204"/>
        <scheme val="minor"/>
      </rPr>
      <t>, привязанные к ячейкам.</t>
    </r>
  </si>
  <si>
    <t xml:space="preserve">Труба ПЭ Ø200 перфорированная с ЗФПØ200 </t>
  </si>
  <si>
    <t xml:space="preserve">Труба ПЭ Ø350 перфорированная с ЗФПØ350 </t>
  </si>
  <si>
    <t xml:space="preserve">Труба ПЭ100 SDR17 Ø160 </t>
  </si>
  <si>
    <t>Геотекстиль 100100</t>
  </si>
  <si>
    <t>Песок класс 2 средней крупности2 средней крупностисредней крупности</t>
  </si>
  <si>
    <t>Земляные работы (выемка грунта)</t>
  </si>
  <si>
    <t>Колодец Ø1000мм</t>
  </si>
  <si>
    <t>Люк чугунный Т (С250)-1-60</t>
  </si>
  <si>
    <t>Полиуретол (УФ) в 2 слоя грунт-эмаль по ржавчине (УФ) «3 в 1» с эффектом «микро-титан», RAL 7045в 1» с эффектом «микро-титан», RAL 70451» с эффектом «микро-титан»</t>
  </si>
  <si>
    <t>Праймер битумный ТЕХНОНИКОЛЬ 0101</t>
  </si>
  <si>
    <t xml:space="preserve">Мастика битумная-резиновая ТЕХНОНИКОЛЬ </t>
  </si>
  <si>
    <t>Профилированная мембрана PLANTER ECOPLANTER ECO</t>
  </si>
  <si>
    <t>Кабалка</t>
  </si>
  <si>
    <t>Бетон М200</t>
  </si>
  <si>
    <t>Труба стальная эл.сварная Ø273х3,5.сварная</t>
  </si>
  <si>
    <t>Труба стальная эл.сварная Ø159х3,0.сварная</t>
  </si>
  <si>
    <t>Плита днища ПН15</t>
  </si>
  <si>
    <t>Стеновое опорное кольцо с днищем КОДФ10.9</t>
  </si>
  <si>
    <t>Кольцо стеновое с фальцевым соединением КСФ10.9</t>
  </si>
  <si>
    <t>Кольцо стеновое с фальцевым соединением КСФ10.6</t>
  </si>
  <si>
    <t>Плита перекрытия ПН-15</t>
  </si>
  <si>
    <t>Кольцо опорное КО6.7</t>
  </si>
  <si>
    <t>Стремянка С1-12</t>
  </si>
  <si>
    <t>Устройство гашения напора</t>
  </si>
  <si>
    <t>кв.км</t>
  </si>
  <si>
    <t>куб.м</t>
  </si>
  <si>
    <t>л</t>
  </si>
  <si>
    <t>м3</t>
  </si>
  <si>
    <t>Отвод 90град. ПЭ100 SDR17 Ø150 90град</t>
  </si>
  <si>
    <t>Заглушка стальные фланцевая  150</t>
  </si>
  <si>
    <t>Фланец стальной  150</t>
  </si>
  <si>
    <t>Втулка под ст. фланец В 150</t>
  </si>
  <si>
    <t>Прокладки плоские эластичные</t>
  </si>
  <si>
    <t>Болт М16х260</t>
  </si>
  <si>
    <t>Гайка М16</t>
  </si>
  <si>
    <t>Канализационная Насосная Станция НС Rainpark PLS D=3600 H=7900 на базе 2х насосов (1 раб./1 рез.) 150WQ150-13-11JY(I)-2раб./1 рез.)</t>
  </si>
  <si>
    <t>Автоматическая трубная муфта DN150</t>
  </si>
  <si>
    <t>Обратный клапан DN150</t>
  </si>
  <si>
    <t>Задвижка клиновая DN150</t>
  </si>
  <si>
    <t>Труба ПЭ -100 D355</t>
  </si>
  <si>
    <t>Труба ПЭ -100 D200</t>
  </si>
  <si>
    <t>Труба ПЭ -100 D160</t>
  </si>
  <si>
    <t>Корзина для сбора мусора , н / ж</t>
  </si>
  <si>
    <t>Лестница универсальная , н / ж</t>
  </si>
  <si>
    <t>Площадка обслуживания</t>
  </si>
  <si>
    <t>ПНР (включая промывку и телеинспектирование 241 м )</t>
  </si>
  <si>
    <t>Насос канализационный
150WQ150-13-11JY(I)</t>
  </si>
  <si>
    <t>D1 - Подводящий / самотёчный
Ввод через ЗУКП</t>
  </si>
  <si>
    <t>D2- Подводящий / самотёчный
Ввод через ЗУКП</t>
  </si>
  <si>
    <t>D3 - Отводящий / напорный
Ввод через ЗУКП</t>
  </si>
  <si>
    <t>Стеклопластиковая горловина без
крышки</t>
  </si>
  <si>
    <t>Стеклопластиковая горловина в
комплекте с плавающим фланцем ∅620
и люком чугунным тип Т класс С</t>
  </si>
  <si>
    <t>Вент .патрубок ПВХ ∅110</t>
  </si>
  <si>
    <t>Патрубок ПВХ ∅110 д ля ввода эл .
Кабелей</t>
  </si>
  <si>
    <t>Шкаф управления насосами ( УХЛ -4, 1
ввод , плавный пуск , контроль фаз ,
датчик протечки )</t>
  </si>
  <si>
    <t>Объект: «Застройка квартала в границах улиц Станкостроителей – Советская
– Максима Горького – Северная, в городе Тюмень. ГП-9 с подземным паркингом»</t>
  </si>
  <si>
    <t>На устройство дренажного трубопровода</t>
  </si>
  <si>
    <t>Обоснование: шифр проекта 868- ПР-ВК.ДР</t>
  </si>
  <si>
    <t>Щебень фракции 20-40</t>
  </si>
  <si>
    <t xml:space="preserve">Бетон B 7,5B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</si>
</sst>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#,##0.00_ ;\-#,##0.00\ "/>
  </numFmts>
  <fonts count="56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color rgb="FF000099"/>
      <name val="Times New Roman"/>
      <family val="1"/>
      <charset val="204"/>
    </font>
    <font>
      <sz val="11"/>
      <color rgb="FF000099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rgb="FF00009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i/>
      <sz val="14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rgb="FFC0000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i/>
      <sz val="11"/>
      <color rgb="FFC00000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i/>
      <sz val="10"/>
      <color theme="1" tint="0.499984740745262"/>
      <name val="Times New Roman"/>
      <family val="1"/>
      <charset val="204"/>
    </font>
    <font>
      <b/>
      <i/>
      <sz val="11"/>
      <color theme="1" tint="0.499984740745262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4"/>
      <color rgb="FFC00000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i/>
      <sz val="11"/>
      <color rgb="FFC0000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  <font>
      <sz val="12"/>
      <color rgb="FFC0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 tint="-0.14999847407452621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19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vertical="center"/>
    </xf>
    <xf numFmtId="0" fontId="30" fillId="0" borderId="0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17" fillId="0" borderId="0" xfId="0" applyFont="1"/>
    <xf numFmtId="0" fontId="35" fillId="0" borderId="0" xfId="0" applyFont="1" applyAlignment="1">
      <alignment horizontal="center" vertical="top"/>
    </xf>
    <xf numFmtId="0" fontId="36" fillId="0" borderId="0" xfId="0" applyFont="1" applyAlignment="1">
      <alignment horizontal="center"/>
    </xf>
    <xf numFmtId="0" fontId="17" fillId="0" borderId="1" xfId="0" applyFont="1" applyBorder="1" applyAlignment="1">
      <alignment horizontal="justify" vertical="center" wrapText="1"/>
    </xf>
    <xf numFmtId="0" fontId="37" fillId="0" borderId="0" xfId="0" applyFont="1" applyAlignment="1">
      <alignment horizontal="center" vertical="top"/>
    </xf>
    <xf numFmtId="43" fontId="32" fillId="0" borderId="15" xfId="1" applyFont="1" applyBorder="1" applyAlignment="1">
      <alignment horizontal="right" vertical="center"/>
    </xf>
    <xf numFmtId="0" fontId="18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12" fillId="0" borderId="41" xfId="0" applyFont="1" applyBorder="1"/>
    <xf numFmtId="0" fontId="32" fillId="3" borderId="0" xfId="0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8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top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justify" vertical="center" wrapText="1"/>
    </xf>
    <xf numFmtId="0" fontId="17" fillId="4" borderId="0" xfId="0" applyFont="1" applyFill="1" applyBorder="1" applyAlignment="1">
      <alignment horizontal="justify" vertical="center" wrapText="1"/>
    </xf>
    <xf numFmtId="43" fontId="11" fillId="3" borderId="0" xfId="0" applyNumberFormat="1" applyFont="1" applyFill="1" applyBorder="1" applyAlignment="1">
      <alignment horizontal="justify" vertical="center" wrapText="1"/>
    </xf>
    <xf numFmtId="164" fontId="10" fillId="4" borderId="0" xfId="0" applyNumberFormat="1" applyFont="1" applyFill="1" applyBorder="1" applyAlignment="1">
      <alignment horizontal="justify" vertical="center" wrapText="1"/>
    </xf>
    <xf numFmtId="164" fontId="11" fillId="3" borderId="0" xfId="0" applyNumberFormat="1" applyFont="1" applyFill="1" applyBorder="1" applyAlignment="1">
      <alignment horizontal="justify" vertical="center" wrapText="1"/>
    </xf>
    <xf numFmtId="164" fontId="38" fillId="5" borderId="0" xfId="0" applyNumberFormat="1" applyFont="1" applyFill="1" applyBorder="1" applyAlignment="1">
      <alignment horizontal="justify" vertical="center" wrapText="1"/>
    </xf>
    <xf numFmtId="164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vertical="center"/>
    </xf>
    <xf numFmtId="164" fontId="13" fillId="3" borderId="0" xfId="0" applyNumberFormat="1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/>
    </xf>
    <xf numFmtId="0" fontId="33" fillId="0" borderId="41" xfId="0" applyFont="1" applyBorder="1" applyAlignment="1"/>
    <xf numFmtId="0" fontId="33" fillId="0" borderId="41" xfId="0" applyFont="1" applyBorder="1" applyAlignment="1">
      <alignment horizontal="left"/>
    </xf>
    <xf numFmtId="0" fontId="39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23" fillId="0" borderId="41" xfId="0" applyFont="1" applyBorder="1" applyAlignment="1">
      <alignment vertical="center" wrapText="1"/>
    </xf>
    <xf numFmtId="0" fontId="32" fillId="0" borderId="41" xfId="0" applyFont="1" applyBorder="1"/>
    <xf numFmtId="0" fontId="17" fillId="0" borderId="41" xfId="0" applyFont="1" applyBorder="1"/>
    <xf numFmtId="0" fontId="13" fillId="0" borderId="41" xfId="0" applyFont="1" applyBorder="1" applyAlignment="1"/>
    <xf numFmtId="43" fontId="11" fillId="3" borderId="42" xfId="1" applyFont="1" applyFill="1" applyBorder="1" applyAlignment="1">
      <alignment horizontal="right" vertical="center" wrapText="1" indent="2"/>
    </xf>
    <xf numFmtId="43" fontId="11" fillId="3" borderId="44" xfId="1" applyFont="1" applyFill="1" applyBorder="1" applyAlignment="1">
      <alignment horizontal="right" vertical="center" wrapText="1" indent="2"/>
    </xf>
    <xf numFmtId="43" fontId="11" fillId="3" borderId="28" xfId="1" applyFont="1" applyFill="1" applyBorder="1" applyAlignment="1">
      <alignment horizontal="right" vertical="center" wrapText="1" indent="2"/>
    </xf>
    <xf numFmtId="43" fontId="11" fillId="3" borderId="3" xfId="1" applyFont="1" applyFill="1" applyBorder="1" applyAlignment="1">
      <alignment horizontal="right" vertical="center" wrapText="1" indent="2"/>
    </xf>
    <xf numFmtId="43" fontId="11" fillId="2" borderId="42" xfId="1" applyFont="1" applyFill="1" applyBorder="1" applyAlignment="1">
      <alignment horizontal="right" vertical="center" wrapText="1" indent="2"/>
    </xf>
    <xf numFmtId="165" fontId="32" fillId="0" borderId="41" xfId="0" applyNumberFormat="1" applyFont="1" applyBorder="1"/>
    <xf numFmtId="0" fontId="17" fillId="0" borderId="0" xfId="0" applyFont="1" applyAlignment="1">
      <alignment horizontal="right"/>
    </xf>
    <xf numFmtId="0" fontId="13" fillId="0" borderId="41" xfId="0" applyFont="1" applyBorder="1" applyAlignment="1">
      <alignment horizontal="center"/>
    </xf>
    <xf numFmtId="0" fontId="14" fillId="0" borderId="41" xfId="0" applyFont="1" applyBorder="1"/>
    <xf numFmtId="0" fontId="34" fillId="0" borderId="41" xfId="0" applyFont="1" applyBorder="1"/>
    <xf numFmtId="0" fontId="17" fillId="0" borderId="44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justify" vertical="center" wrapText="1"/>
    </xf>
    <xf numFmtId="0" fontId="2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43" fontId="17" fillId="2" borderId="11" xfId="1" applyFont="1" applyFill="1" applyBorder="1" applyAlignment="1">
      <alignment vertical="center"/>
    </xf>
    <xf numFmtId="43" fontId="32" fillId="0" borderId="12" xfId="1" applyFont="1" applyBorder="1" applyAlignment="1">
      <alignment horizontal="right" vertical="center"/>
    </xf>
    <xf numFmtId="43" fontId="17" fillId="2" borderId="13" xfId="1" applyFont="1" applyFill="1" applyBorder="1" applyAlignment="1">
      <alignment vertical="center"/>
    </xf>
    <xf numFmtId="43" fontId="32" fillId="0" borderId="14" xfId="1" applyFont="1" applyBorder="1" applyAlignment="1">
      <alignment horizontal="right" vertical="center"/>
    </xf>
    <xf numFmtId="43" fontId="17" fillId="2" borderId="13" xfId="1" applyFont="1" applyFill="1" applyBorder="1" applyAlignment="1">
      <alignment vertical="center" wrapText="1"/>
    </xf>
    <xf numFmtId="43" fontId="32" fillId="0" borderId="39" xfId="1" applyFont="1" applyBorder="1" applyAlignment="1">
      <alignment horizontal="right" vertical="center"/>
    </xf>
    <xf numFmtId="43" fontId="17" fillId="2" borderId="11" xfId="1" applyFont="1" applyFill="1" applyBorder="1" applyAlignment="1">
      <alignment vertical="center" wrapText="1"/>
    </xf>
    <xf numFmtId="43" fontId="20" fillId="5" borderId="42" xfId="1" applyFont="1" applyFill="1" applyBorder="1" applyAlignment="1">
      <alignment horizontal="right" vertical="center" wrapText="1" indent="2"/>
    </xf>
    <xf numFmtId="43" fontId="17" fillId="3" borderId="23" xfId="1" applyFont="1" applyFill="1" applyBorder="1" applyAlignment="1">
      <alignment vertical="center"/>
    </xf>
    <xf numFmtId="0" fontId="17" fillId="3" borderId="7" xfId="0" applyFont="1" applyFill="1" applyBorder="1" applyAlignment="1">
      <alignment horizontal="justify" vertical="center" wrapText="1"/>
    </xf>
    <xf numFmtId="43" fontId="4" fillId="4" borderId="2" xfId="1" applyFont="1" applyFill="1" applyBorder="1" applyAlignment="1">
      <alignment horizontal="right" vertical="center"/>
    </xf>
    <xf numFmtId="43" fontId="4" fillId="4" borderId="24" xfId="1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center" vertical="center" wrapText="1"/>
    </xf>
    <xf numFmtId="43" fontId="20" fillId="4" borderId="20" xfId="1" applyFont="1" applyFill="1" applyBorder="1" applyAlignment="1">
      <alignment horizontal="right" vertical="center" wrapText="1" indent="2"/>
    </xf>
    <xf numFmtId="0" fontId="17" fillId="0" borderId="11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49" fontId="17" fillId="0" borderId="20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22" xfId="0" applyFont="1" applyBorder="1" applyAlignment="1">
      <alignment horizontal="justify" vertical="center" wrapText="1"/>
    </xf>
    <xf numFmtId="0" fontId="42" fillId="0" borderId="17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43" fontId="36" fillId="0" borderId="50" xfId="1" applyFont="1" applyBorder="1" applyAlignment="1">
      <alignment horizontal="right" vertical="center"/>
    </xf>
    <xf numFmtId="43" fontId="36" fillId="0" borderId="19" xfId="1" applyFont="1" applyBorder="1" applyAlignment="1">
      <alignment horizontal="right" vertical="center"/>
    </xf>
    <xf numFmtId="0" fontId="41" fillId="0" borderId="43" xfId="0" applyFont="1" applyBorder="1" applyAlignment="1">
      <alignment horizontal="justify" vertical="center" wrapText="1"/>
    </xf>
    <xf numFmtId="0" fontId="43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44" fillId="3" borderId="0" xfId="0" applyFont="1" applyFill="1" applyBorder="1" applyAlignment="1">
      <alignment horizontal="center" vertical="top"/>
    </xf>
    <xf numFmtId="0" fontId="45" fillId="3" borderId="0" xfId="0" applyFont="1" applyFill="1" applyAlignment="1">
      <alignment horizontal="center" vertical="top"/>
    </xf>
    <xf numFmtId="0" fontId="22" fillId="3" borderId="23" xfId="0" applyFont="1" applyFill="1" applyBorder="1" applyAlignment="1">
      <alignment horizontal="center" vertical="top"/>
    </xf>
    <xf numFmtId="0" fontId="22" fillId="3" borderId="27" xfId="0" applyFont="1" applyFill="1" applyBorder="1" applyAlignment="1">
      <alignment horizontal="center" vertical="top" wrapText="1"/>
    </xf>
    <xf numFmtId="0" fontId="22" fillId="3" borderId="24" xfId="0" applyFont="1" applyFill="1" applyBorder="1" applyAlignment="1">
      <alignment horizontal="center" vertical="top"/>
    </xf>
    <xf numFmtId="0" fontId="22" fillId="3" borderId="23" xfId="0" applyFont="1" applyFill="1" applyBorder="1" applyAlignment="1">
      <alignment horizontal="center" vertical="top" wrapText="1"/>
    </xf>
    <xf numFmtId="0" fontId="22" fillId="3" borderId="24" xfId="0" applyFont="1" applyFill="1" applyBorder="1" applyAlignment="1">
      <alignment horizontal="center" vertical="top" wrapText="1"/>
    </xf>
    <xf numFmtId="0" fontId="22" fillId="3" borderId="7" xfId="0" applyFont="1" applyFill="1" applyBorder="1" applyAlignment="1">
      <alignment horizontal="center" vertical="top"/>
    </xf>
    <xf numFmtId="0" fontId="44" fillId="4" borderId="9" xfId="0" applyFont="1" applyFill="1" applyBorder="1" applyAlignment="1">
      <alignment horizontal="center" vertical="top"/>
    </xf>
    <xf numFmtId="0" fontId="4" fillId="4" borderId="47" xfId="0" applyFont="1" applyFill="1" applyBorder="1" applyAlignment="1">
      <alignment horizontal="center" vertical="top" wrapText="1"/>
    </xf>
    <xf numFmtId="0" fontId="44" fillId="4" borderId="10" xfId="0" applyFont="1" applyFill="1" applyBorder="1" applyAlignment="1">
      <alignment horizontal="center" vertical="top"/>
    </xf>
    <xf numFmtId="0" fontId="44" fillId="4" borderId="9" xfId="0" applyFont="1" applyFill="1" applyBorder="1" applyAlignment="1">
      <alignment horizontal="center" vertical="top" wrapText="1"/>
    </xf>
    <xf numFmtId="0" fontId="44" fillId="4" borderId="38" xfId="0" applyFont="1" applyFill="1" applyBorder="1" applyAlignment="1">
      <alignment horizontal="center" vertical="top" wrapText="1"/>
    </xf>
    <xf numFmtId="0" fontId="44" fillId="4" borderId="10" xfId="0" applyFont="1" applyFill="1" applyBorder="1" applyAlignment="1">
      <alignment horizontal="center" vertical="top" wrapText="1"/>
    </xf>
    <xf numFmtId="0" fontId="44" fillId="4" borderId="42" xfId="0" applyFont="1" applyFill="1" applyBorder="1" applyAlignment="1">
      <alignment horizontal="center" vertical="top"/>
    </xf>
    <xf numFmtId="43" fontId="47" fillId="3" borderId="3" xfId="1" applyFont="1" applyFill="1" applyBorder="1" applyAlignment="1">
      <alignment horizontal="right" vertical="center" wrapText="1" indent="2"/>
    </xf>
    <xf numFmtId="43" fontId="41" fillId="6" borderId="18" xfId="1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43" fontId="41" fillId="7" borderId="13" xfId="1" applyFont="1" applyFill="1" applyBorder="1" applyAlignment="1">
      <alignment vertical="center"/>
    </xf>
    <xf numFmtId="0" fontId="5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53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49" fillId="0" borderId="1" xfId="0" applyFont="1" applyBorder="1" applyAlignment="1">
      <alignment vertical="center"/>
    </xf>
    <xf numFmtId="0" fontId="53" fillId="8" borderId="1" xfId="0" applyFont="1" applyFill="1" applyBorder="1" applyAlignment="1">
      <alignment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0" fontId="31" fillId="0" borderId="53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47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 wrapText="1"/>
    </xf>
    <xf numFmtId="0" fontId="32" fillId="0" borderId="49" xfId="0" applyFont="1" applyBorder="1" applyAlignment="1">
      <alignment horizontal="center" vertical="center" wrapText="1"/>
    </xf>
    <xf numFmtId="0" fontId="38" fillId="2" borderId="36" xfId="0" applyFont="1" applyFill="1" applyBorder="1" applyAlignment="1">
      <alignment horizontal="right" vertical="center" wrapText="1"/>
    </xf>
    <xf numFmtId="0" fontId="38" fillId="2" borderId="37" xfId="0" applyFont="1" applyFill="1" applyBorder="1" applyAlignment="1">
      <alignment horizontal="right" vertical="center" wrapText="1"/>
    </xf>
    <xf numFmtId="0" fontId="38" fillId="2" borderId="38" xfId="0" applyFont="1" applyFill="1" applyBorder="1" applyAlignment="1">
      <alignment horizontal="right" vertical="center" wrapText="1"/>
    </xf>
    <xf numFmtId="0" fontId="20" fillId="3" borderId="30" xfId="0" applyFont="1" applyFill="1" applyBorder="1" applyAlignment="1">
      <alignment horizontal="right" vertical="center" wrapText="1"/>
    </xf>
    <xf numFmtId="0" fontId="20" fillId="3" borderId="31" xfId="0" applyFont="1" applyFill="1" applyBorder="1" applyAlignment="1">
      <alignment horizontal="right" vertical="center" wrapText="1"/>
    </xf>
    <xf numFmtId="0" fontId="20" fillId="3" borderId="32" xfId="0" applyFont="1" applyFill="1" applyBorder="1" applyAlignment="1">
      <alignment horizontal="right" vertical="center" wrapText="1"/>
    </xf>
    <xf numFmtId="0" fontId="5" fillId="3" borderId="51" xfId="0" applyFont="1" applyFill="1" applyBorder="1" applyAlignment="1">
      <alignment horizontal="right" vertical="center"/>
    </xf>
    <xf numFmtId="0" fontId="5" fillId="3" borderId="52" xfId="0" applyFont="1" applyFill="1" applyBorder="1" applyAlignment="1">
      <alignment horizontal="right" vertical="center"/>
    </xf>
    <xf numFmtId="0" fontId="5" fillId="3" borderId="2" xfId="0" applyFont="1" applyFill="1" applyBorder="1" applyAlignment="1">
      <alignment horizontal="right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39" xfId="0" applyFont="1" applyFill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3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20" fillId="3" borderId="36" xfId="0" applyFont="1" applyFill="1" applyBorder="1" applyAlignment="1">
      <alignment horizontal="right" vertical="center" wrapText="1"/>
    </xf>
    <xf numFmtId="0" fontId="20" fillId="3" borderId="37" xfId="0" applyFont="1" applyFill="1" applyBorder="1" applyAlignment="1">
      <alignment horizontal="right" vertical="center" wrapText="1"/>
    </xf>
    <xf numFmtId="0" fontId="20" fillId="3" borderId="38" xfId="0" applyFont="1" applyFill="1" applyBorder="1" applyAlignment="1">
      <alignment horizontal="right" vertical="center" wrapText="1"/>
    </xf>
    <xf numFmtId="0" fontId="20" fillId="3" borderId="29" xfId="0" applyFont="1" applyFill="1" applyBorder="1" applyAlignment="1">
      <alignment horizontal="right" vertical="center" wrapText="1"/>
    </xf>
    <xf numFmtId="0" fontId="20" fillId="3" borderId="8" xfId="0" applyFont="1" applyFill="1" applyBorder="1" applyAlignment="1">
      <alignment horizontal="right" vertical="center" wrapText="1"/>
    </xf>
    <xf numFmtId="0" fontId="20" fillId="3" borderId="15" xfId="0" applyFont="1" applyFill="1" applyBorder="1" applyAlignment="1">
      <alignment horizontal="right" vertical="center" wrapText="1"/>
    </xf>
    <xf numFmtId="0" fontId="38" fillId="4" borderId="29" xfId="0" applyFont="1" applyFill="1" applyBorder="1" applyAlignment="1">
      <alignment horizontal="right" vertical="center" wrapText="1"/>
    </xf>
    <xf numFmtId="0" fontId="38" fillId="4" borderId="8" xfId="0" applyFont="1" applyFill="1" applyBorder="1" applyAlignment="1">
      <alignment horizontal="right" vertical="center" wrapText="1"/>
    </xf>
    <xf numFmtId="0" fontId="38" fillId="4" borderId="15" xfId="0" applyFont="1" applyFill="1" applyBorder="1" applyAlignment="1">
      <alignment horizontal="right" vertical="center" wrapText="1"/>
    </xf>
    <xf numFmtId="0" fontId="4" fillId="3" borderId="30" xfId="0" applyFont="1" applyFill="1" applyBorder="1" applyAlignment="1">
      <alignment horizontal="right" vertical="center"/>
    </xf>
    <xf numFmtId="0" fontId="4" fillId="3" borderId="31" xfId="0" applyFont="1" applyFill="1" applyBorder="1" applyAlignment="1">
      <alignment horizontal="right" vertical="center"/>
    </xf>
    <xf numFmtId="0" fontId="4" fillId="3" borderId="32" xfId="0" applyFont="1" applyFill="1" applyBorder="1" applyAlignment="1">
      <alignment horizontal="right" vertical="center"/>
    </xf>
    <xf numFmtId="0" fontId="38" fillId="5" borderId="36" xfId="0" applyFont="1" applyFill="1" applyBorder="1" applyAlignment="1">
      <alignment horizontal="right" vertical="center" wrapText="1"/>
    </xf>
    <xf numFmtId="0" fontId="38" fillId="5" borderId="37" xfId="0" applyFont="1" applyFill="1" applyBorder="1" applyAlignment="1">
      <alignment horizontal="right" vertical="center" wrapText="1"/>
    </xf>
    <xf numFmtId="0" fontId="38" fillId="5" borderId="38" xfId="0" applyFont="1" applyFill="1" applyBorder="1" applyAlignment="1">
      <alignment horizontal="right" vertical="center" wrapText="1"/>
    </xf>
    <xf numFmtId="0" fontId="48" fillId="3" borderId="25" xfId="0" applyFont="1" applyFill="1" applyBorder="1" applyAlignment="1">
      <alignment horizontal="center" vertical="center"/>
    </xf>
    <xf numFmtId="0" fontId="48" fillId="3" borderId="26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9" fontId="13" fillId="3" borderId="13" xfId="0" applyNumberFormat="1" applyFont="1" applyFill="1" applyBorder="1" applyAlignment="1">
      <alignment horizontal="center" vertical="center" wrapText="1"/>
    </xf>
    <xf numFmtId="9" fontId="13" fillId="3" borderId="14" xfId="0" applyNumberFormat="1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32" fillId="0" borderId="11" xfId="0" applyFont="1" applyBorder="1" applyAlignment="1">
      <alignment horizontal="center" vertical="center" wrapText="1"/>
    </xf>
    <xf numFmtId="0" fontId="32" fillId="0" borderId="45" xfId="0" applyFont="1" applyBorder="1" applyAlignment="1">
      <alignment horizontal="center" vertical="center" wrapText="1"/>
    </xf>
    <xf numFmtId="0" fontId="32" fillId="0" borderId="48" xfId="0" applyFont="1" applyBorder="1" applyAlignment="1">
      <alignment horizontal="center" vertical="center" wrapText="1"/>
    </xf>
    <xf numFmtId="0" fontId="17" fillId="3" borderId="5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top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32" fillId="0" borderId="41" xfId="0" applyFont="1" applyBorder="1" applyAlignment="1">
      <alignment horizontal="right"/>
    </xf>
    <xf numFmtId="0" fontId="46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left" wrapText="1"/>
    </xf>
    <xf numFmtId="0" fontId="2" fillId="0" borderId="54" xfId="0" applyFont="1" applyBorder="1" applyAlignment="1">
      <alignment horizontal="justify" vertical="center" wrapText="1"/>
    </xf>
    <xf numFmtId="0" fontId="2" fillId="0" borderId="55" xfId="0" applyFont="1" applyBorder="1" applyAlignment="1">
      <alignment horizontal="justify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3" fillId="0" borderId="41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59532</xdr:colOff>
      <xdr:row>41</xdr:row>
      <xdr:rowOff>200025</xdr:rowOff>
    </xdr:from>
    <xdr:to>
      <xdr:col>2</xdr:col>
      <xdr:colOff>4762</xdr:colOff>
      <xdr:row>41</xdr:row>
      <xdr:rowOff>200025</xdr:rowOff>
    </xdr:to>
    <xdr:cxnSp macro="">
      <xdr:nvCxnSpPr>
        <xdr:cNvPr id="16" name="Прямая соединительная линия 15">
          <a:extLst>
            <a:ext uri="{FF2B5EF4-FFF2-40B4-BE49-F238E27FC236}">
              <a16:creationId xmlns:a16="http://schemas.microsoft.com/office/drawing/2014/main" id="{82FADF14-97A3-4E9E-82D4-D7F3ABF898A1}"/>
            </a:ext>
          </a:extLst>
        </xdr:cNvPr>
        <xdr:cNvCxnSpPr/>
      </xdr:nvCxnSpPr>
      <xdr:spPr>
        <a:xfrm>
          <a:off x="59532" y="12022931"/>
          <a:ext cx="53506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O89"/>
  <sheetViews>
    <sheetView tabSelected="1" view="pageBreakPreview" zoomScale="70" zoomScaleNormal="70" zoomScaleSheetLayoutView="70" workbookViewId="0">
      <pane ySplit="12" topLeftCell="A19" activePane="bottomLeft" state="frozen"/>
      <selection pane="bottomLeft" activeCell="B26" sqref="B26"/>
    </sheetView>
  </sheetViews>
  <sheetFormatPr defaultRowHeight="18.75" x14ac:dyDescent="0.3"/>
  <cols>
    <col min="1" max="1" width="10.7109375" style="1" customWidth="1"/>
    <col min="2" max="2" width="73.85546875" style="1" customWidth="1"/>
    <col min="3" max="3" width="55.42578125" style="91" customWidth="1"/>
    <col min="4" max="4" width="11" style="1" customWidth="1"/>
    <col min="5" max="5" width="9.7109375" style="1" customWidth="1"/>
    <col min="6" max="7" width="15.28515625" style="1" customWidth="1"/>
    <col min="8" max="8" width="17.85546875" style="1" customWidth="1"/>
    <col min="9" max="9" width="15.28515625" style="1" customWidth="1"/>
    <col min="10" max="10" width="19.85546875" style="1" customWidth="1"/>
    <col min="11" max="11" width="2.7109375" style="1" customWidth="1"/>
    <col min="12" max="12" width="16.42578125" style="17" customWidth="1"/>
    <col min="13" max="13" width="15.7109375" bestFit="1" customWidth="1"/>
    <col min="15" max="15" width="14.28515625" customWidth="1"/>
  </cols>
  <sheetData>
    <row r="1" spans="1:13" x14ac:dyDescent="0.3">
      <c r="A1" s="69"/>
      <c r="B1" s="70"/>
      <c r="G1" s="21"/>
      <c r="I1" s="67" t="s">
        <v>12</v>
      </c>
      <c r="J1" s="68"/>
      <c r="K1" s="22"/>
      <c r="L1" s="15" t="s">
        <v>56</v>
      </c>
    </row>
    <row r="2" spans="1:13" s="14" customFormat="1" ht="13.5" customHeight="1" x14ac:dyDescent="0.3">
      <c r="A2" s="218" t="s">
        <v>11</v>
      </c>
      <c r="B2" s="218"/>
      <c r="C2" s="92"/>
      <c r="D2" s="12"/>
      <c r="E2" s="12"/>
      <c r="F2" s="12"/>
      <c r="G2" s="13"/>
      <c r="H2" s="12"/>
      <c r="I2" s="13"/>
      <c r="J2" s="12"/>
      <c r="K2" s="12"/>
      <c r="L2" s="16"/>
    </row>
    <row r="3" spans="1:13" ht="20.25" customHeight="1" x14ac:dyDescent="0.3">
      <c r="A3" s="223" t="s">
        <v>10</v>
      </c>
      <c r="B3" s="223"/>
      <c r="C3" s="223"/>
      <c r="D3" s="223"/>
      <c r="E3" s="223"/>
      <c r="F3" s="223"/>
      <c r="G3" s="223"/>
      <c r="H3" s="223"/>
      <c r="I3" s="223"/>
      <c r="J3" s="223"/>
      <c r="K3" s="8"/>
      <c r="L3" s="15"/>
    </row>
    <row r="4" spans="1:13" ht="18.75" customHeight="1" x14ac:dyDescent="0.3">
      <c r="A4" s="224" t="s">
        <v>136</v>
      </c>
      <c r="B4" s="224"/>
      <c r="C4" s="224"/>
      <c r="D4" s="224"/>
      <c r="E4" s="224"/>
      <c r="F4" s="224"/>
      <c r="G4" s="224"/>
      <c r="H4" s="224"/>
      <c r="I4" s="224"/>
      <c r="J4" s="224"/>
      <c r="K4" s="7"/>
      <c r="L4" s="15"/>
    </row>
    <row r="5" spans="1:13" ht="66" customHeight="1" x14ac:dyDescent="0.3">
      <c r="A5" s="225" t="s">
        <v>135</v>
      </c>
      <c r="B5" s="225"/>
      <c r="C5" s="225"/>
      <c r="D5" s="225"/>
      <c r="E5" s="225"/>
      <c r="F5" s="225"/>
      <c r="G5" s="225"/>
      <c r="H5" s="225"/>
      <c r="I5" s="225"/>
      <c r="J5" s="225"/>
      <c r="K5" s="9"/>
      <c r="L5" s="15"/>
    </row>
    <row r="6" spans="1:13" ht="9" customHeight="1" x14ac:dyDescent="0.3">
      <c r="L6" s="15"/>
    </row>
    <row r="7" spans="1:13" x14ac:dyDescent="0.3">
      <c r="A7" s="231" t="s">
        <v>137</v>
      </c>
      <c r="B7" s="31"/>
      <c r="C7" s="93"/>
      <c r="G7" s="32"/>
      <c r="H7" s="222" t="s">
        <v>34</v>
      </c>
      <c r="I7" s="222"/>
      <c r="J7" s="66">
        <f>J73</f>
        <v>0</v>
      </c>
      <c r="K7" s="29"/>
      <c r="L7" s="15"/>
    </row>
    <row r="8" spans="1:13" ht="10.5" customHeight="1" thickBot="1" x14ac:dyDescent="0.35">
      <c r="A8" s="4"/>
      <c r="B8" s="2"/>
      <c r="L8" s="15"/>
    </row>
    <row r="9" spans="1:13" ht="20.25" customHeight="1" x14ac:dyDescent="0.3">
      <c r="A9" s="150" t="s">
        <v>4</v>
      </c>
      <c r="B9" s="153" t="s">
        <v>13</v>
      </c>
      <c r="C9" s="147" t="s">
        <v>22</v>
      </c>
      <c r="D9" s="150" t="s">
        <v>3</v>
      </c>
      <c r="E9" s="147" t="s">
        <v>2</v>
      </c>
      <c r="F9" s="181" t="s">
        <v>32</v>
      </c>
      <c r="G9" s="182"/>
      <c r="H9" s="181" t="s">
        <v>33</v>
      </c>
      <c r="I9" s="182"/>
      <c r="J9" s="219" t="s">
        <v>8</v>
      </c>
      <c r="K9" s="40"/>
      <c r="L9" s="15"/>
    </row>
    <row r="10" spans="1:13" x14ac:dyDescent="0.3">
      <c r="A10" s="151"/>
      <c r="B10" s="154"/>
      <c r="C10" s="148"/>
      <c r="D10" s="151"/>
      <c r="E10" s="148"/>
      <c r="F10" s="183"/>
      <c r="G10" s="184"/>
      <c r="H10" s="183"/>
      <c r="I10" s="184"/>
      <c r="J10" s="220"/>
      <c r="K10" s="40"/>
      <c r="L10" s="15"/>
    </row>
    <row r="11" spans="1:13" ht="19.5" thickBot="1" x14ac:dyDescent="0.35">
      <c r="A11" s="152"/>
      <c r="B11" s="155"/>
      <c r="C11" s="149"/>
      <c r="D11" s="152"/>
      <c r="E11" s="149"/>
      <c r="F11" s="74" t="s">
        <v>1</v>
      </c>
      <c r="G11" s="75" t="s">
        <v>0</v>
      </c>
      <c r="H11" s="74" t="s">
        <v>1</v>
      </c>
      <c r="I11" s="75" t="s">
        <v>0</v>
      </c>
      <c r="J11" s="221"/>
      <c r="K11" s="40"/>
      <c r="L11" s="15"/>
    </row>
    <row r="12" spans="1:13" s="27" customFormat="1" ht="18" customHeight="1" thickBot="1" x14ac:dyDescent="0.3">
      <c r="A12" s="117">
        <v>1</v>
      </c>
      <c r="B12" s="118">
        <v>2</v>
      </c>
      <c r="C12" s="119">
        <v>3</v>
      </c>
      <c r="D12" s="117">
        <v>4</v>
      </c>
      <c r="E12" s="119">
        <v>5</v>
      </c>
      <c r="F12" s="120">
        <v>6</v>
      </c>
      <c r="G12" s="121">
        <v>7</v>
      </c>
      <c r="H12" s="120">
        <v>8</v>
      </c>
      <c r="I12" s="121">
        <v>9</v>
      </c>
      <c r="J12" s="122">
        <v>10</v>
      </c>
      <c r="K12" s="41"/>
      <c r="M12" s="3"/>
    </row>
    <row r="13" spans="1:13" s="116" customFormat="1" ht="18" customHeight="1" thickBot="1" x14ac:dyDescent="0.3">
      <c r="A13" s="123"/>
      <c r="B13" s="124" t="s">
        <v>51</v>
      </c>
      <c r="C13" s="125"/>
      <c r="D13" s="229"/>
      <c r="E13" s="229"/>
      <c r="F13" s="126"/>
      <c r="G13" s="127"/>
      <c r="H13" s="126"/>
      <c r="I13" s="128"/>
      <c r="J13" s="129"/>
      <c r="K13" s="115"/>
      <c r="L13" s="27"/>
      <c r="M13" s="3"/>
    </row>
    <row r="14" spans="1:13" s="3" customFormat="1" ht="15.75" thickBot="1" x14ac:dyDescent="0.3">
      <c r="A14" s="90">
        <v>1</v>
      </c>
      <c r="B14" s="227" t="s">
        <v>80</v>
      </c>
      <c r="C14" s="103"/>
      <c r="D14" s="229" t="s">
        <v>24</v>
      </c>
      <c r="E14" s="229">
        <v>306.2</v>
      </c>
      <c r="F14" s="76"/>
      <c r="G14" s="81">
        <f>F14*E14</f>
        <v>0</v>
      </c>
      <c r="H14" s="76"/>
      <c r="I14" s="77">
        <f>H14*E14</f>
        <v>0</v>
      </c>
      <c r="J14" s="71"/>
      <c r="K14" s="42"/>
      <c r="L14" s="27"/>
    </row>
    <row r="15" spans="1:13" s="3" customFormat="1" ht="15.75" thickBot="1" x14ac:dyDescent="0.3">
      <c r="A15" s="38">
        <v>2</v>
      </c>
      <c r="B15" s="228" t="s">
        <v>81</v>
      </c>
      <c r="C15" s="101"/>
      <c r="D15" s="230" t="s">
        <v>24</v>
      </c>
      <c r="E15" s="230">
        <v>70.7</v>
      </c>
      <c r="F15" s="78"/>
      <c r="G15" s="28">
        <f t="shared" ref="G15:G64" si="0">F15*E15</f>
        <v>0</v>
      </c>
      <c r="H15" s="78"/>
      <c r="I15" s="79">
        <f t="shared" ref="I15:I64" si="1">H15*E15</f>
        <v>0</v>
      </c>
      <c r="J15" s="72"/>
      <c r="K15" s="42"/>
      <c r="L15" s="27"/>
    </row>
    <row r="16" spans="1:13" s="3" customFormat="1" ht="15.75" thickBot="1" x14ac:dyDescent="0.3">
      <c r="A16" s="38">
        <v>3</v>
      </c>
      <c r="B16" s="228" t="s">
        <v>82</v>
      </c>
      <c r="C16" s="101"/>
      <c r="D16" s="230" t="s">
        <v>24</v>
      </c>
      <c r="E16" s="230">
        <v>6</v>
      </c>
      <c r="F16" s="80"/>
      <c r="G16" s="28">
        <f t="shared" si="0"/>
        <v>0</v>
      </c>
      <c r="H16" s="80"/>
      <c r="I16" s="79">
        <f t="shared" si="1"/>
        <v>0</v>
      </c>
      <c r="J16" s="72"/>
      <c r="K16" s="42"/>
      <c r="L16" s="27"/>
    </row>
    <row r="17" spans="1:12" s="3" customFormat="1" ht="15.75" thickBot="1" x14ac:dyDescent="0.3">
      <c r="A17" s="38">
        <v>4</v>
      </c>
      <c r="B17" s="228" t="s">
        <v>83</v>
      </c>
      <c r="C17" s="101"/>
      <c r="D17" s="230" t="s">
        <v>104</v>
      </c>
      <c r="E17" s="230">
        <v>1.1000000000000001</v>
      </c>
      <c r="F17" s="82"/>
      <c r="G17" s="28">
        <f t="shared" si="0"/>
        <v>0</v>
      </c>
      <c r="H17" s="80"/>
      <c r="I17" s="79">
        <f t="shared" si="1"/>
        <v>0</v>
      </c>
      <c r="J17" s="72"/>
      <c r="K17" s="42"/>
      <c r="L17" s="27"/>
    </row>
    <row r="18" spans="1:12" s="3" customFormat="1" ht="15.75" thickBot="1" x14ac:dyDescent="0.3">
      <c r="A18" s="38">
        <v>5</v>
      </c>
      <c r="B18" s="228" t="s">
        <v>84</v>
      </c>
      <c r="C18" s="101"/>
      <c r="D18" s="230" t="s">
        <v>105</v>
      </c>
      <c r="E18" s="230">
        <v>500</v>
      </c>
      <c r="F18" s="78"/>
      <c r="G18" s="28">
        <f t="shared" si="0"/>
        <v>0</v>
      </c>
      <c r="H18" s="78"/>
      <c r="I18" s="79">
        <f t="shared" si="1"/>
        <v>0</v>
      </c>
      <c r="J18" s="72"/>
      <c r="K18" s="42"/>
      <c r="L18" s="27"/>
    </row>
    <row r="19" spans="1:12" s="3" customFormat="1" ht="15.75" thickBot="1" x14ac:dyDescent="0.3">
      <c r="A19" s="38">
        <v>6</v>
      </c>
      <c r="B19" s="228" t="s">
        <v>138</v>
      </c>
      <c r="C19" s="101"/>
      <c r="D19" s="230" t="s">
        <v>105</v>
      </c>
      <c r="E19" s="230">
        <v>133</v>
      </c>
      <c r="F19" s="78"/>
      <c r="G19" s="28">
        <f t="shared" si="0"/>
        <v>0</v>
      </c>
      <c r="H19" s="78"/>
      <c r="I19" s="79">
        <f t="shared" si="1"/>
        <v>0</v>
      </c>
      <c r="J19" s="72"/>
      <c r="K19" s="42"/>
      <c r="L19" s="27"/>
    </row>
    <row r="20" spans="1:12" s="3" customFormat="1" ht="15.75" thickBot="1" x14ac:dyDescent="0.3">
      <c r="A20" s="38">
        <v>7</v>
      </c>
      <c r="B20" s="228" t="s">
        <v>85</v>
      </c>
      <c r="C20" s="101"/>
      <c r="D20" s="230" t="s">
        <v>105</v>
      </c>
      <c r="E20" s="230">
        <v>633</v>
      </c>
      <c r="F20" s="80"/>
      <c r="G20" s="28">
        <f t="shared" si="0"/>
        <v>0</v>
      </c>
      <c r="H20" s="80"/>
      <c r="I20" s="79">
        <f t="shared" si="1"/>
        <v>0</v>
      </c>
      <c r="J20" s="72"/>
      <c r="K20" s="42"/>
      <c r="L20" s="27"/>
    </row>
    <row r="21" spans="1:12" s="3" customFormat="1" ht="15.75" thickBot="1" x14ac:dyDescent="0.3">
      <c r="A21" s="38">
        <v>8</v>
      </c>
      <c r="B21" s="228" t="s">
        <v>86</v>
      </c>
      <c r="C21" s="101"/>
      <c r="D21" s="230" t="s">
        <v>23</v>
      </c>
      <c r="E21" s="230">
        <v>6</v>
      </c>
      <c r="F21" s="82"/>
      <c r="G21" s="28">
        <f t="shared" si="0"/>
        <v>0</v>
      </c>
      <c r="H21" s="80"/>
      <c r="I21" s="79">
        <f t="shared" si="1"/>
        <v>0</v>
      </c>
      <c r="J21" s="72"/>
      <c r="K21" s="42"/>
      <c r="L21" s="27"/>
    </row>
    <row r="22" spans="1:12" s="3" customFormat="1" ht="15.75" thickBot="1" x14ac:dyDescent="0.3">
      <c r="A22" s="38">
        <v>9</v>
      </c>
      <c r="B22" s="228" t="s">
        <v>87</v>
      </c>
      <c r="C22" s="101"/>
      <c r="D22" s="230" t="s">
        <v>23</v>
      </c>
      <c r="E22" s="230">
        <v>6</v>
      </c>
      <c r="F22" s="78"/>
      <c r="G22" s="28">
        <f t="shared" si="0"/>
        <v>0</v>
      </c>
      <c r="H22" s="78"/>
      <c r="I22" s="79">
        <f t="shared" si="1"/>
        <v>0</v>
      </c>
      <c r="J22" s="72"/>
      <c r="K22" s="42"/>
      <c r="L22" s="27"/>
    </row>
    <row r="23" spans="1:12" s="3" customFormat="1" ht="45.75" thickBot="1" x14ac:dyDescent="0.3">
      <c r="A23" s="38">
        <v>10</v>
      </c>
      <c r="B23" s="228" t="s">
        <v>88</v>
      </c>
      <c r="C23" s="101"/>
      <c r="D23" s="230" t="s">
        <v>26</v>
      </c>
      <c r="E23" s="230">
        <v>17.399999999999999</v>
      </c>
      <c r="F23" s="78"/>
      <c r="G23" s="28">
        <f t="shared" si="0"/>
        <v>0</v>
      </c>
      <c r="H23" s="78"/>
      <c r="I23" s="79">
        <f t="shared" si="1"/>
        <v>0</v>
      </c>
      <c r="J23" s="72"/>
      <c r="K23" s="42"/>
      <c r="L23" s="27"/>
    </row>
    <row r="24" spans="1:12" s="3" customFormat="1" ht="15.75" thickBot="1" x14ac:dyDescent="0.3">
      <c r="A24" s="38">
        <v>11</v>
      </c>
      <c r="B24" s="228" t="s">
        <v>89</v>
      </c>
      <c r="C24" s="101"/>
      <c r="D24" s="230" t="s">
        <v>106</v>
      </c>
      <c r="E24" s="230">
        <v>34.799999999999997</v>
      </c>
      <c r="F24" s="80"/>
      <c r="G24" s="28">
        <f t="shared" si="0"/>
        <v>0</v>
      </c>
      <c r="H24" s="80"/>
      <c r="I24" s="79">
        <f t="shared" si="1"/>
        <v>0</v>
      </c>
      <c r="J24" s="72"/>
      <c r="K24" s="42"/>
      <c r="L24" s="27"/>
    </row>
    <row r="25" spans="1:12" s="3" customFormat="1" ht="15.75" thickBot="1" x14ac:dyDescent="0.3">
      <c r="A25" s="38">
        <v>12</v>
      </c>
      <c r="B25" s="228" t="s">
        <v>90</v>
      </c>
      <c r="C25" s="101"/>
      <c r="D25" s="230" t="s">
        <v>26</v>
      </c>
      <c r="E25" s="230">
        <v>488</v>
      </c>
      <c r="F25" s="82"/>
      <c r="G25" s="28">
        <f t="shared" si="0"/>
        <v>0</v>
      </c>
      <c r="H25" s="80"/>
      <c r="I25" s="79">
        <f t="shared" si="1"/>
        <v>0</v>
      </c>
      <c r="J25" s="72"/>
      <c r="K25" s="42"/>
      <c r="L25" s="27"/>
    </row>
    <row r="26" spans="1:12" s="3" customFormat="1" ht="15.75" thickBot="1" x14ac:dyDescent="0.3">
      <c r="A26" s="38">
        <v>13</v>
      </c>
      <c r="B26" s="228" t="s">
        <v>91</v>
      </c>
      <c r="C26" s="101"/>
      <c r="D26" s="230" t="s">
        <v>44</v>
      </c>
      <c r="E26" s="230">
        <v>139.30000000000001</v>
      </c>
      <c r="F26" s="78"/>
      <c r="G26" s="28">
        <f t="shared" si="0"/>
        <v>0</v>
      </c>
      <c r="H26" s="78"/>
      <c r="I26" s="79">
        <f t="shared" si="1"/>
        <v>0</v>
      </c>
      <c r="J26" s="72"/>
      <c r="K26" s="42"/>
      <c r="L26" s="27"/>
    </row>
    <row r="27" spans="1:12" s="3" customFormat="1" ht="15.75" thickBot="1" x14ac:dyDescent="0.3">
      <c r="A27" s="38">
        <v>14</v>
      </c>
      <c r="B27" s="228" t="s">
        <v>92</v>
      </c>
      <c r="C27" s="101"/>
      <c r="D27" s="230" t="s">
        <v>107</v>
      </c>
      <c r="E27" s="230">
        <v>125.7</v>
      </c>
      <c r="F27" s="78"/>
      <c r="G27" s="28">
        <f t="shared" si="0"/>
        <v>0</v>
      </c>
      <c r="H27" s="78"/>
      <c r="I27" s="79">
        <f t="shared" si="1"/>
        <v>0</v>
      </c>
      <c r="J27" s="72"/>
      <c r="K27" s="42"/>
      <c r="L27" s="27"/>
    </row>
    <row r="28" spans="1:12" s="3" customFormat="1" ht="15.75" thickBot="1" x14ac:dyDescent="0.3">
      <c r="A28" s="38">
        <v>15</v>
      </c>
      <c r="B28" s="228" t="s">
        <v>139</v>
      </c>
      <c r="C28" s="101"/>
      <c r="D28" s="230" t="s">
        <v>107</v>
      </c>
      <c r="E28" s="230">
        <v>1.35</v>
      </c>
      <c r="F28" s="80"/>
      <c r="G28" s="28">
        <f t="shared" si="0"/>
        <v>0</v>
      </c>
      <c r="H28" s="80"/>
      <c r="I28" s="79">
        <f t="shared" si="1"/>
        <v>0</v>
      </c>
      <c r="J28" s="72"/>
      <c r="K28" s="42"/>
      <c r="L28" s="27"/>
    </row>
    <row r="29" spans="1:12" s="3" customFormat="1" ht="15.75" thickBot="1" x14ac:dyDescent="0.3">
      <c r="A29" s="38">
        <v>16</v>
      </c>
      <c r="B29" s="228" t="s">
        <v>93</v>
      </c>
      <c r="C29" s="102"/>
      <c r="D29" s="230" t="s">
        <v>107</v>
      </c>
      <c r="E29" s="230">
        <v>1.35</v>
      </c>
      <c r="F29" s="82"/>
      <c r="G29" s="28">
        <f t="shared" si="0"/>
        <v>0</v>
      </c>
      <c r="H29" s="80"/>
      <c r="I29" s="79">
        <f t="shared" si="1"/>
        <v>0</v>
      </c>
      <c r="J29" s="72"/>
      <c r="K29" s="42"/>
      <c r="L29" s="27"/>
    </row>
    <row r="30" spans="1:12" s="3" customFormat="1" ht="13.5" customHeight="1" thickBot="1" x14ac:dyDescent="0.3">
      <c r="A30" s="38">
        <v>17</v>
      </c>
      <c r="B30" s="228" t="s">
        <v>94</v>
      </c>
      <c r="C30" s="101"/>
      <c r="D30" s="230" t="s">
        <v>24</v>
      </c>
      <c r="E30" s="230">
        <v>2</v>
      </c>
      <c r="F30" s="78"/>
      <c r="G30" s="28">
        <f t="shared" si="0"/>
        <v>0</v>
      </c>
      <c r="H30" s="78"/>
      <c r="I30" s="79">
        <f t="shared" si="1"/>
        <v>0</v>
      </c>
      <c r="J30" s="72" t="s">
        <v>28</v>
      </c>
      <c r="K30" s="42"/>
      <c r="L30" s="27"/>
    </row>
    <row r="31" spans="1:12" s="3" customFormat="1" ht="15" customHeight="1" thickBot="1" x14ac:dyDescent="0.3">
      <c r="A31" s="38">
        <v>18</v>
      </c>
      <c r="B31" s="228" t="s">
        <v>95</v>
      </c>
      <c r="C31" s="103"/>
      <c r="D31" s="230" t="s">
        <v>24</v>
      </c>
      <c r="E31" s="230">
        <v>1.6</v>
      </c>
      <c r="F31" s="78"/>
      <c r="G31" s="28">
        <f t="shared" si="0"/>
        <v>0</v>
      </c>
      <c r="H31" s="78"/>
      <c r="I31" s="79">
        <f t="shared" si="1"/>
        <v>0</v>
      </c>
      <c r="J31" s="72" t="s">
        <v>28</v>
      </c>
      <c r="K31" s="42"/>
      <c r="L31" s="27"/>
    </row>
    <row r="32" spans="1:12" s="3" customFormat="1" ht="15.75" thickBot="1" x14ac:dyDescent="0.3">
      <c r="A32" s="38">
        <v>19</v>
      </c>
      <c r="B32" s="228" t="s">
        <v>96</v>
      </c>
      <c r="C32" s="101"/>
      <c r="D32" s="230" t="s">
        <v>23</v>
      </c>
      <c r="E32" s="230">
        <v>6</v>
      </c>
      <c r="F32" s="80"/>
      <c r="G32" s="28">
        <f t="shared" si="0"/>
        <v>0</v>
      </c>
      <c r="H32" s="80"/>
      <c r="I32" s="79">
        <f t="shared" si="1"/>
        <v>0</v>
      </c>
      <c r="J32" s="72"/>
      <c r="K32" s="42"/>
      <c r="L32" s="27"/>
    </row>
    <row r="33" spans="1:12" s="3" customFormat="1" ht="15.75" thickBot="1" x14ac:dyDescent="0.3">
      <c r="A33" s="38">
        <v>20</v>
      </c>
      <c r="B33" s="228" t="s">
        <v>97</v>
      </c>
      <c r="C33" s="101"/>
      <c r="D33" s="230" t="s">
        <v>23</v>
      </c>
      <c r="E33" s="230">
        <v>6</v>
      </c>
      <c r="F33" s="82"/>
      <c r="G33" s="28">
        <f t="shared" si="0"/>
        <v>0</v>
      </c>
      <c r="H33" s="80"/>
      <c r="I33" s="79">
        <f t="shared" si="1"/>
        <v>0</v>
      </c>
      <c r="J33" s="72"/>
      <c r="K33" s="42"/>
      <c r="L33" s="27"/>
    </row>
    <row r="34" spans="1:12" s="3" customFormat="1" ht="15.75" thickBot="1" x14ac:dyDescent="0.3">
      <c r="A34" s="38">
        <v>21</v>
      </c>
      <c r="B34" s="228" t="s">
        <v>98</v>
      </c>
      <c r="C34" s="101"/>
      <c r="D34" s="230" t="s">
        <v>23</v>
      </c>
      <c r="E34" s="230">
        <v>30</v>
      </c>
      <c r="F34" s="78"/>
      <c r="G34" s="28">
        <f t="shared" si="0"/>
        <v>0</v>
      </c>
      <c r="H34" s="78"/>
      <c r="I34" s="79">
        <f t="shared" si="1"/>
        <v>0</v>
      </c>
      <c r="J34" s="72"/>
      <c r="K34" s="42"/>
      <c r="L34" s="27"/>
    </row>
    <row r="35" spans="1:12" s="3" customFormat="1" ht="15.75" thickBot="1" x14ac:dyDescent="0.3">
      <c r="A35" s="38">
        <v>22</v>
      </c>
      <c r="B35" s="228" t="s">
        <v>99</v>
      </c>
      <c r="C35" s="101"/>
      <c r="D35" s="230" t="s">
        <v>23</v>
      </c>
      <c r="E35" s="230">
        <v>4</v>
      </c>
      <c r="F35" s="78"/>
      <c r="G35" s="28">
        <f t="shared" si="0"/>
        <v>0</v>
      </c>
      <c r="H35" s="78"/>
      <c r="I35" s="79">
        <f t="shared" si="1"/>
        <v>0</v>
      </c>
      <c r="J35" s="72"/>
      <c r="K35" s="42"/>
      <c r="L35" s="27"/>
    </row>
    <row r="36" spans="1:12" s="3" customFormat="1" ht="15.75" thickBot="1" x14ac:dyDescent="0.3">
      <c r="A36" s="38">
        <v>23</v>
      </c>
      <c r="B36" s="228" t="s">
        <v>100</v>
      </c>
      <c r="C36" s="101"/>
      <c r="D36" s="230" t="s">
        <v>23</v>
      </c>
      <c r="E36" s="230">
        <v>6</v>
      </c>
      <c r="F36" s="80"/>
      <c r="G36" s="28">
        <f t="shared" si="0"/>
        <v>0</v>
      </c>
      <c r="H36" s="80"/>
      <c r="I36" s="79">
        <f t="shared" si="1"/>
        <v>0</v>
      </c>
      <c r="J36" s="72"/>
      <c r="K36" s="42"/>
      <c r="L36" s="27"/>
    </row>
    <row r="37" spans="1:12" s="3" customFormat="1" ht="15.75" thickBot="1" x14ac:dyDescent="0.3">
      <c r="A37" s="38">
        <v>24</v>
      </c>
      <c r="B37" s="228" t="s">
        <v>101</v>
      </c>
      <c r="C37" s="101"/>
      <c r="D37" s="230" t="s">
        <v>23</v>
      </c>
      <c r="E37" s="230">
        <v>6</v>
      </c>
      <c r="F37" s="82"/>
      <c r="G37" s="28">
        <f t="shared" si="0"/>
        <v>0</v>
      </c>
      <c r="H37" s="80"/>
      <c r="I37" s="79">
        <f t="shared" si="1"/>
        <v>0</v>
      </c>
      <c r="J37" s="72"/>
      <c r="K37" s="42"/>
      <c r="L37" s="27"/>
    </row>
    <row r="38" spans="1:12" s="3" customFormat="1" ht="15.75" thickBot="1" x14ac:dyDescent="0.3">
      <c r="A38" s="38">
        <v>25</v>
      </c>
      <c r="B38" s="228" t="s">
        <v>102</v>
      </c>
      <c r="C38" s="101"/>
      <c r="D38" s="230" t="s">
        <v>23</v>
      </c>
      <c r="E38" s="230">
        <v>6</v>
      </c>
      <c r="F38" s="78"/>
      <c r="G38" s="28">
        <f t="shared" si="0"/>
        <v>0</v>
      </c>
      <c r="H38" s="78"/>
      <c r="I38" s="79">
        <f t="shared" si="1"/>
        <v>0</v>
      </c>
      <c r="J38" s="72"/>
      <c r="K38" s="42"/>
      <c r="L38" s="27"/>
    </row>
    <row r="39" spans="1:12" s="3" customFormat="1" ht="15.75" thickBot="1" x14ac:dyDescent="0.3">
      <c r="A39" s="38">
        <v>26</v>
      </c>
      <c r="B39" s="228" t="s">
        <v>103</v>
      </c>
      <c r="C39" s="101"/>
      <c r="D39" s="38" t="s">
        <v>23</v>
      </c>
      <c r="E39" s="39">
        <v>1</v>
      </c>
      <c r="F39" s="78"/>
      <c r="G39" s="28">
        <f t="shared" si="0"/>
        <v>0</v>
      </c>
      <c r="H39" s="78"/>
      <c r="I39" s="79">
        <f t="shared" si="1"/>
        <v>0</v>
      </c>
      <c r="J39" s="104" t="s">
        <v>45</v>
      </c>
      <c r="K39" s="42"/>
      <c r="L39" s="27"/>
    </row>
    <row r="40" spans="1:12" s="3" customFormat="1" ht="15.75" thickBot="1" x14ac:dyDescent="0.3">
      <c r="A40" s="38">
        <v>27</v>
      </c>
      <c r="B40" s="227" t="s">
        <v>108</v>
      </c>
      <c r="C40" s="101"/>
      <c r="D40" s="229" t="s">
        <v>23</v>
      </c>
      <c r="E40" s="229">
        <v>1</v>
      </c>
      <c r="F40" s="80"/>
      <c r="G40" s="28">
        <f t="shared" si="0"/>
        <v>0</v>
      </c>
      <c r="H40" s="80"/>
      <c r="I40" s="79">
        <f t="shared" si="1"/>
        <v>0</v>
      </c>
      <c r="J40" s="104" t="s">
        <v>45</v>
      </c>
      <c r="K40" s="42"/>
      <c r="L40" s="27"/>
    </row>
    <row r="41" spans="1:12" s="3" customFormat="1" ht="15.75" thickBot="1" x14ac:dyDescent="0.3">
      <c r="A41" s="38">
        <v>28</v>
      </c>
      <c r="B41" s="228" t="s">
        <v>109</v>
      </c>
      <c r="C41" s="101"/>
      <c r="D41" s="230" t="s">
        <v>23</v>
      </c>
      <c r="E41" s="230">
        <v>1</v>
      </c>
      <c r="F41" s="82"/>
      <c r="G41" s="28">
        <f t="shared" si="0"/>
        <v>0</v>
      </c>
      <c r="H41" s="80"/>
      <c r="I41" s="79">
        <f t="shared" si="1"/>
        <v>0</v>
      </c>
      <c r="J41" s="73"/>
      <c r="K41" s="43"/>
      <c r="L41" s="27"/>
    </row>
    <row r="42" spans="1:12" s="3" customFormat="1" ht="15.75" thickBot="1" x14ac:dyDescent="0.3">
      <c r="A42" s="38">
        <v>29</v>
      </c>
      <c r="B42" s="228" t="s">
        <v>110</v>
      </c>
      <c r="C42" s="101"/>
      <c r="D42" s="230" t="s">
        <v>23</v>
      </c>
      <c r="E42" s="230">
        <v>1</v>
      </c>
      <c r="F42" s="78"/>
      <c r="G42" s="28">
        <f t="shared" si="0"/>
        <v>0</v>
      </c>
      <c r="H42" s="78"/>
      <c r="I42" s="79">
        <f t="shared" si="1"/>
        <v>0</v>
      </c>
      <c r="J42" s="73"/>
      <c r="K42" s="43"/>
      <c r="L42" s="27"/>
    </row>
    <row r="43" spans="1:12" s="3" customFormat="1" ht="15.75" thickBot="1" x14ac:dyDescent="0.3">
      <c r="A43" s="38">
        <v>30</v>
      </c>
      <c r="B43" s="228" t="s">
        <v>111</v>
      </c>
      <c r="C43" s="101"/>
      <c r="D43" s="230" t="s">
        <v>23</v>
      </c>
      <c r="E43" s="230">
        <v>1</v>
      </c>
      <c r="F43" s="78"/>
      <c r="G43" s="28">
        <f t="shared" si="0"/>
        <v>0</v>
      </c>
      <c r="H43" s="78"/>
      <c r="I43" s="79">
        <f t="shared" si="1"/>
        <v>0</v>
      </c>
      <c r="J43" s="73"/>
      <c r="K43" s="43"/>
      <c r="L43" s="27"/>
    </row>
    <row r="44" spans="1:12" s="3" customFormat="1" ht="15.75" thickBot="1" x14ac:dyDescent="0.3">
      <c r="A44" s="38">
        <v>31</v>
      </c>
      <c r="B44" s="228" t="s">
        <v>112</v>
      </c>
      <c r="C44" s="101"/>
      <c r="D44" s="230" t="s">
        <v>23</v>
      </c>
      <c r="E44" s="230">
        <v>1</v>
      </c>
      <c r="F44" s="80"/>
      <c r="G44" s="28">
        <f t="shared" si="0"/>
        <v>0</v>
      </c>
      <c r="H44" s="80"/>
      <c r="I44" s="79">
        <f t="shared" si="1"/>
        <v>0</v>
      </c>
      <c r="J44" s="73"/>
      <c r="K44" s="43"/>
      <c r="L44" s="27"/>
    </row>
    <row r="45" spans="1:12" s="3" customFormat="1" ht="15.75" thickBot="1" x14ac:dyDescent="0.3">
      <c r="A45" s="38">
        <v>32</v>
      </c>
      <c r="B45" s="228" t="s">
        <v>113</v>
      </c>
      <c r="C45" s="101"/>
      <c r="D45" s="230" t="s">
        <v>23</v>
      </c>
      <c r="E45" s="230">
        <v>8</v>
      </c>
      <c r="F45" s="82"/>
      <c r="G45" s="28">
        <f t="shared" si="0"/>
        <v>0</v>
      </c>
      <c r="H45" s="80"/>
      <c r="I45" s="79">
        <f t="shared" si="1"/>
        <v>0</v>
      </c>
      <c r="J45" s="73"/>
      <c r="K45" s="43"/>
      <c r="L45" s="27"/>
    </row>
    <row r="46" spans="1:12" s="3" customFormat="1" ht="15.75" thickBot="1" x14ac:dyDescent="0.3">
      <c r="A46" s="38">
        <v>33</v>
      </c>
      <c r="B46" s="228" t="s">
        <v>114</v>
      </c>
      <c r="C46" s="101"/>
      <c r="D46" s="230" t="s">
        <v>23</v>
      </c>
      <c r="E46" s="230">
        <v>8</v>
      </c>
      <c r="F46" s="78"/>
      <c r="G46" s="28">
        <f t="shared" si="0"/>
        <v>0</v>
      </c>
      <c r="H46" s="78"/>
      <c r="I46" s="79">
        <f t="shared" si="1"/>
        <v>0</v>
      </c>
      <c r="J46" s="73"/>
      <c r="K46" s="43"/>
      <c r="L46" s="27"/>
    </row>
    <row r="47" spans="1:12" s="3" customFormat="1" ht="30" x14ac:dyDescent="0.25">
      <c r="A47" s="38">
        <v>34</v>
      </c>
      <c r="B47" s="26" t="s">
        <v>115</v>
      </c>
      <c r="C47" s="101"/>
      <c r="D47" s="38" t="s">
        <v>23</v>
      </c>
      <c r="E47" s="39">
        <v>1</v>
      </c>
      <c r="F47" s="78"/>
      <c r="G47" s="28">
        <f t="shared" si="0"/>
        <v>0</v>
      </c>
      <c r="H47" s="78"/>
      <c r="I47" s="79">
        <f t="shared" si="1"/>
        <v>0</v>
      </c>
      <c r="J47" s="73"/>
      <c r="K47" s="43"/>
      <c r="L47" s="27"/>
    </row>
    <row r="48" spans="1:12" s="3" customFormat="1" ht="30" x14ac:dyDescent="0.25">
      <c r="A48" s="38">
        <v>35</v>
      </c>
      <c r="B48" s="26" t="s">
        <v>126</v>
      </c>
      <c r="C48" s="101"/>
      <c r="D48" s="38" t="s">
        <v>23</v>
      </c>
      <c r="E48" s="39">
        <v>2</v>
      </c>
      <c r="F48" s="80"/>
      <c r="G48" s="28">
        <f t="shared" si="0"/>
        <v>0</v>
      </c>
      <c r="H48" s="80"/>
      <c r="I48" s="79">
        <f t="shared" si="1"/>
        <v>0</v>
      </c>
      <c r="J48" s="73"/>
      <c r="K48" s="43"/>
      <c r="L48" s="27"/>
    </row>
    <row r="49" spans="1:12" s="3" customFormat="1" ht="15" x14ac:dyDescent="0.25">
      <c r="A49" s="38">
        <v>36</v>
      </c>
      <c r="B49" s="26" t="s">
        <v>116</v>
      </c>
      <c r="C49" s="101"/>
      <c r="D49" s="38" t="s">
        <v>25</v>
      </c>
      <c r="E49" s="39">
        <v>2</v>
      </c>
      <c r="F49" s="82"/>
      <c r="G49" s="28">
        <f t="shared" si="0"/>
        <v>0</v>
      </c>
      <c r="H49" s="80"/>
      <c r="I49" s="79">
        <f t="shared" si="1"/>
        <v>0</v>
      </c>
      <c r="J49" s="73"/>
      <c r="K49" s="43"/>
      <c r="L49" s="27"/>
    </row>
    <row r="50" spans="1:12" s="3" customFormat="1" ht="15" x14ac:dyDescent="0.25">
      <c r="A50" s="38">
        <v>37</v>
      </c>
      <c r="B50" s="26" t="s">
        <v>117</v>
      </c>
      <c r="C50" s="101"/>
      <c r="D50" s="38" t="s">
        <v>23</v>
      </c>
      <c r="E50" s="39">
        <v>2</v>
      </c>
      <c r="F50" s="78"/>
      <c r="G50" s="28">
        <f t="shared" si="0"/>
        <v>0</v>
      </c>
      <c r="H50" s="78"/>
      <c r="I50" s="79">
        <f t="shared" si="1"/>
        <v>0</v>
      </c>
      <c r="J50" s="73"/>
      <c r="K50" s="43"/>
      <c r="L50" s="27"/>
    </row>
    <row r="51" spans="1:12" s="3" customFormat="1" ht="15.75" thickBot="1" x14ac:dyDescent="0.3">
      <c r="A51" s="38">
        <v>38</v>
      </c>
      <c r="B51" s="26" t="s">
        <v>118</v>
      </c>
      <c r="C51" s="101"/>
      <c r="D51" s="38" t="s">
        <v>23</v>
      </c>
      <c r="E51" s="39">
        <v>2</v>
      </c>
      <c r="F51" s="78"/>
      <c r="G51" s="28">
        <f t="shared" si="0"/>
        <v>0</v>
      </c>
      <c r="H51" s="78"/>
      <c r="I51" s="79">
        <f t="shared" si="1"/>
        <v>0</v>
      </c>
      <c r="J51" s="73"/>
      <c r="K51" s="43"/>
      <c r="L51" s="27"/>
    </row>
    <row r="52" spans="1:12" s="3" customFormat="1" ht="26.25" thickBot="1" x14ac:dyDescent="0.3">
      <c r="A52" s="38">
        <v>39</v>
      </c>
      <c r="B52" s="26" t="s">
        <v>119</v>
      </c>
      <c r="C52" s="101" t="s">
        <v>127</v>
      </c>
      <c r="D52" s="229" t="s">
        <v>25</v>
      </c>
      <c r="E52" s="39">
        <v>1</v>
      </c>
      <c r="F52" s="80"/>
      <c r="G52" s="28">
        <f t="shared" si="0"/>
        <v>0</v>
      </c>
      <c r="H52" s="80"/>
      <c r="I52" s="79">
        <f t="shared" si="1"/>
        <v>0</v>
      </c>
      <c r="J52" s="73"/>
      <c r="K52" s="43"/>
      <c r="L52" s="27"/>
    </row>
    <row r="53" spans="1:12" s="3" customFormat="1" ht="26.25" thickBot="1" x14ac:dyDescent="0.3">
      <c r="A53" s="38">
        <v>40</v>
      </c>
      <c r="B53" s="26" t="s">
        <v>120</v>
      </c>
      <c r="C53" s="101" t="s">
        <v>128</v>
      </c>
      <c r="D53" s="230" t="s">
        <v>25</v>
      </c>
      <c r="E53" s="39">
        <v>1</v>
      </c>
      <c r="F53" s="82"/>
      <c r="G53" s="28">
        <f t="shared" si="0"/>
        <v>0</v>
      </c>
      <c r="H53" s="80"/>
      <c r="I53" s="79">
        <f t="shared" si="1"/>
        <v>0</v>
      </c>
      <c r="J53" s="73"/>
      <c r="K53" s="43"/>
      <c r="L53" s="27"/>
    </row>
    <row r="54" spans="1:12" s="3" customFormat="1" ht="26.25" thickBot="1" x14ac:dyDescent="0.3">
      <c r="A54" s="38">
        <v>41</v>
      </c>
      <c r="B54" s="26" t="s">
        <v>121</v>
      </c>
      <c r="C54" s="101" t="s">
        <v>129</v>
      </c>
      <c r="D54" s="230" t="s">
        <v>25</v>
      </c>
      <c r="E54" s="39">
        <v>1</v>
      </c>
      <c r="F54" s="78"/>
      <c r="G54" s="28">
        <f t="shared" si="0"/>
        <v>0</v>
      </c>
      <c r="H54" s="78"/>
      <c r="I54" s="79">
        <f t="shared" si="1"/>
        <v>0</v>
      </c>
      <c r="J54" s="73"/>
      <c r="K54" s="43"/>
      <c r="L54" s="27"/>
    </row>
    <row r="55" spans="1:12" s="3" customFormat="1" ht="15.75" thickBot="1" x14ac:dyDescent="0.3">
      <c r="A55" s="38">
        <v>42</v>
      </c>
      <c r="B55" s="227" t="s">
        <v>122</v>
      </c>
      <c r="C55" s="101"/>
      <c r="D55" s="229" t="s">
        <v>25</v>
      </c>
      <c r="E55" s="229">
        <v>2</v>
      </c>
      <c r="F55" s="78"/>
      <c r="G55" s="28">
        <f t="shared" si="0"/>
        <v>0</v>
      </c>
      <c r="H55" s="78"/>
      <c r="I55" s="79">
        <f t="shared" si="1"/>
        <v>0</v>
      </c>
      <c r="J55" s="73"/>
      <c r="K55" s="43"/>
      <c r="L55" s="27"/>
    </row>
    <row r="56" spans="1:12" s="3" customFormat="1" ht="15.75" thickBot="1" x14ac:dyDescent="0.3">
      <c r="A56" s="38">
        <v>43</v>
      </c>
      <c r="B56" s="228" t="s">
        <v>123</v>
      </c>
      <c r="C56" s="101"/>
      <c r="D56" s="230" t="s">
        <v>25</v>
      </c>
      <c r="E56" s="230">
        <v>1</v>
      </c>
      <c r="F56" s="80"/>
      <c r="G56" s="28">
        <f t="shared" si="0"/>
        <v>0</v>
      </c>
      <c r="H56" s="80"/>
      <c r="I56" s="79">
        <f t="shared" si="1"/>
        <v>0</v>
      </c>
      <c r="J56" s="73"/>
      <c r="K56" s="43"/>
      <c r="L56" s="27"/>
    </row>
    <row r="57" spans="1:12" s="3" customFormat="1" ht="15.75" thickBot="1" x14ac:dyDescent="0.3">
      <c r="A57" s="38">
        <v>44</v>
      </c>
      <c r="B57" s="228" t="s">
        <v>124</v>
      </c>
      <c r="C57" s="101"/>
      <c r="D57" s="230" t="s">
        <v>23</v>
      </c>
      <c r="E57" s="230">
        <v>1</v>
      </c>
      <c r="F57" s="82"/>
      <c r="G57" s="28">
        <f t="shared" si="0"/>
        <v>0</v>
      </c>
      <c r="H57" s="80"/>
      <c r="I57" s="79">
        <f t="shared" si="1"/>
        <v>0</v>
      </c>
      <c r="J57" s="73"/>
      <c r="K57" s="43"/>
      <c r="L57" s="27"/>
    </row>
    <row r="58" spans="1:12" s="3" customFormat="1" ht="30" x14ac:dyDescent="0.25">
      <c r="A58" s="38">
        <v>45</v>
      </c>
      <c r="B58" s="26" t="s">
        <v>130</v>
      </c>
      <c r="C58" s="101"/>
      <c r="D58" s="38" t="s">
        <v>25</v>
      </c>
      <c r="E58" s="39">
        <v>1</v>
      </c>
      <c r="F58" s="78"/>
      <c r="G58" s="28">
        <f t="shared" si="0"/>
        <v>0</v>
      </c>
      <c r="H58" s="78"/>
      <c r="I58" s="79">
        <f t="shared" si="1"/>
        <v>0</v>
      </c>
      <c r="J58" s="73"/>
      <c r="K58" s="43"/>
      <c r="L58" s="27"/>
    </row>
    <row r="59" spans="1:12" s="3" customFormat="1" ht="45" x14ac:dyDescent="0.25">
      <c r="A59" s="38">
        <v>46</v>
      </c>
      <c r="B59" s="26" t="s">
        <v>131</v>
      </c>
      <c r="C59" s="101"/>
      <c r="D59" s="38" t="s">
        <v>25</v>
      </c>
      <c r="E59" s="39">
        <v>3</v>
      </c>
      <c r="F59" s="78"/>
      <c r="G59" s="28">
        <f t="shared" si="0"/>
        <v>0</v>
      </c>
      <c r="H59" s="78"/>
      <c r="I59" s="79">
        <f t="shared" si="1"/>
        <v>0</v>
      </c>
      <c r="J59" s="73"/>
      <c r="K59" s="43"/>
      <c r="L59" s="27"/>
    </row>
    <row r="60" spans="1:12" s="3" customFormat="1" ht="15" x14ac:dyDescent="0.25">
      <c r="A60" s="38">
        <v>47</v>
      </c>
      <c r="B60" s="26" t="s">
        <v>132</v>
      </c>
      <c r="C60" s="101"/>
      <c r="D60" s="38" t="s">
        <v>25</v>
      </c>
      <c r="E60" s="39">
        <v>1</v>
      </c>
      <c r="F60" s="80"/>
      <c r="G60" s="28">
        <f t="shared" si="0"/>
        <v>0</v>
      </c>
      <c r="H60" s="80"/>
      <c r="I60" s="79">
        <f t="shared" si="1"/>
        <v>0</v>
      </c>
      <c r="J60" s="73"/>
      <c r="K60" s="43"/>
      <c r="L60" s="27"/>
    </row>
    <row r="61" spans="1:12" s="3" customFormat="1" ht="30" x14ac:dyDescent="0.25">
      <c r="A61" s="38">
        <v>48</v>
      </c>
      <c r="B61" s="26" t="s">
        <v>133</v>
      </c>
      <c r="C61" s="101"/>
      <c r="D61" s="38" t="s">
        <v>25</v>
      </c>
      <c r="E61" s="39">
        <v>1</v>
      </c>
      <c r="F61" s="82"/>
      <c r="G61" s="28">
        <f t="shared" si="0"/>
        <v>0</v>
      </c>
      <c r="H61" s="80"/>
      <c r="I61" s="79">
        <f t="shared" si="1"/>
        <v>0</v>
      </c>
      <c r="J61" s="73"/>
      <c r="K61" s="43"/>
      <c r="L61" s="27"/>
    </row>
    <row r="62" spans="1:12" s="3" customFormat="1" ht="45" x14ac:dyDescent="0.25">
      <c r="A62" s="38">
        <v>49</v>
      </c>
      <c r="B62" s="26" t="s">
        <v>134</v>
      </c>
      <c r="C62" s="101"/>
      <c r="D62" s="38" t="s">
        <v>25</v>
      </c>
      <c r="E62" s="39">
        <v>1</v>
      </c>
      <c r="F62" s="78"/>
      <c r="G62" s="28">
        <f t="shared" si="0"/>
        <v>0</v>
      </c>
      <c r="H62" s="78"/>
      <c r="I62" s="79">
        <f t="shared" si="1"/>
        <v>0</v>
      </c>
      <c r="J62" s="73"/>
      <c r="K62" s="43"/>
      <c r="L62" s="27"/>
    </row>
    <row r="63" spans="1:12" s="3" customFormat="1" ht="15" x14ac:dyDescent="0.25">
      <c r="A63" s="38">
        <v>50</v>
      </c>
      <c r="B63" s="26" t="s">
        <v>125</v>
      </c>
      <c r="C63" s="101"/>
      <c r="D63" s="38" t="s">
        <v>27</v>
      </c>
      <c r="E63" s="39">
        <v>1</v>
      </c>
      <c r="F63" s="78"/>
      <c r="G63" s="28">
        <f t="shared" si="0"/>
        <v>0</v>
      </c>
      <c r="H63" s="78"/>
      <c r="I63" s="79">
        <f t="shared" si="1"/>
        <v>0</v>
      </c>
      <c r="J63" s="73"/>
      <c r="K63" s="43"/>
      <c r="L63" s="27"/>
    </row>
    <row r="64" spans="1:12" s="3" customFormat="1" ht="15" x14ac:dyDescent="0.25">
      <c r="A64" s="38">
        <v>51</v>
      </c>
      <c r="B64" s="26"/>
      <c r="C64" s="101"/>
      <c r="D64" s="38"/>
      <c r="E64" s="39"/>
      <c r="F64" s="80"/>
      <c r="G64" s="28">
        <f t="shared" si="0"/>
        <v>0</v>
      </c>
      <c r="H64" s="80"/>
      <c r="I64" s="79">
        <f t="shared" si="1"/>
        <v>0</v>
      </c>
      <c r="J64" s="73"/>
      <c r="K64" s="43"/>
      <c r="L64" s="27"/>
    </row>
    <row r="65" spans="1:15" s="113" customFormat="1" ht="51" customHeight="1" thickBot="1" x14ac:dyDescent="0.3">
      <c r="A65" s="105">
        <v>113</v>
      </c>
      <c r="B65" s="106" t="s">
        <v>46</v>
      </c>
      <c r="C65" s="107"/>
      <c r="D65" s="105" t="s">
        <v>48</v>
      </c>
      <c r="E65" s="108">
        <v>1</v>
      </c>
      <c r="F65" s="131"/>
      <c r="G65" s="109">
        <f t="shared" ref="G65" si="2">F65*E65</f>
        <v>0</v>
      </c>
      <c r="H65" s="133"/>
      <c r="I65" s="110">
        <f t="shared" ref="I65" si="3">H65*E65</f>
        <v>0</v>
      </c>
      <c r="J65" s="111"/>
      <c r="K65" s="112"/>
      <c r="L65" s="143" t="s">
        <v>58</v>
      </c>
      <c r="M65" s="143"/>
      <c r="N65" s="143"/>
      <c r="O65" s="143"/>
    </row>
    <row r="66" spans="1:15" s="3" customFormat="1" ht="22.5" customHeight="1" thickBot="1" x14ac:dyDescent="0.3">
      <c r="A66" s="88"/>
      <c r="B66" s="88"/>
      <c r="C66" s="94"/>
      <c r="D66" s="216"/>
      <c r="E66" s="217"/>
      <c r="F66" s="84"/>
      <c r="G66" s="86">
        <f>SUM(G14:G65)</f>
        <v>0</v>
      </c>
      <c r="H66" s="84"/>
      <c r="I66" s="87">
        <f>SUM(I14:I65)</f>
        <v>0</v>
      </c>
      <c r="J66" s="85"/>
      <c r="K66" s="44"/>
      <c r="L66" s="132" t="s">
        <v>59</v>
      </c>
    </row>
    <row r="67" spans="1:15" s="3" customFormat="1" ht="17.25" customHeight="1" x14ac:dyDescent="0.25">
      <c r="A67" s="226" t="s">
        <v>39</v>
      </c>
      <c r="B67" s="226"/>
      <c r="C67" s="95"/>
      <c r="D67" s="190" t="s">
        <v>35</v>
      </c>
      <c r="E67" s="191"/>
      <c r="F67" s="191"/>
      <c r="G67" s="191"/>
      <c r="H67" s="191"/>
      <c r="I67" s="192"/>
      <c r="J67" s="61">
        <f>G66</f>
        <v>0</v>
      </c>
      <c r="K67" s="45"/>
      <c r="L67" s="27"/>
    </row>
    <row r="68" spans="1:15" s="3" customFormat="1" ht="15" customHeight="1" x14ac:dyDescent="0.25">
      <c r="C68" s="95"/>
      <c r="D68" s="193" t="s">
        <v>36</v>
      </c>
      <c r="E68" s="194"/>
      <c r="F68" s="194"/>
      <c r="G68" s="194"/>
      <c r="H68" s="194"/>
      <c r="I68" s="195"/>
      <c r="J68" s="62">
        <f>I66</f>
        <v>0</v>
      </c>
      <c r="K68" s="45"/>
      <c r="L68" s="27"/>
    </row>
    <row r="69" spans="1:15" s="3" customFormat="1" ht="32.25" customHeight="1" x14ac:dyDescent="0.25">
      <c r="A69" s="34"/>
      <c r="B69" s="33"/>
      <c r="C69" s="96"/>
      <c r="D69" s="196" t="s">
        <v>47</v>
      </c>
      <c r="E69" s="197"/>
      <c r="F69" s="197"/>
      <c r="G69" s="197"/>
      <c r="H69" s="197"/>
      <c r="I69" s="198"/>
      <c r="J69" s="89">
        <f>J67+J68</f>
        <v>0</v>
      </c>
      <c r="K69" s="46"/>
    </row>
    <row r="70" spans="1:15" s="3" customFormat="1" ht="19.5" thickBot="1" x14ac:dyDescent="0.3">
      <c r="A70" s="34"/>
      <c r="B70" s="33"/>
      <c r="C70" s="96"/>
      <c r="D70" s="199" t="s">
        <v>67</v>
      </c>
      <c r="E70" s="200"/>
      <c r="F70" s="200"/>
      <c r="G70" s="200"/>
      <c r="H70" s="200"/>
      <c r="I70" s="201"/>
      <c r="J70" s="63">
        <f>J69*3%</f>
        <v>0</v>
      </c>
      <c r="K70" s="47"/>
      <c r="L70" s="20" t="s">
        <v>55</v>
      </c>
    </row>
    <row r="71" spans="1:15" s="3" customFormat="1" ht="30.75" customHeight="1" x14ac:dyDescent="0.25">
      <c r="C71" s="96"/>
      <c r="D71" s="202" t="s">
        <v>37</v>
      </c>
      <c r="E71" s="203"/>
      <c r="F71" s="203"/>
      <c r="G71" s="203"/>
      <c r="H71" s="203"/>
      <c r="I71" s="204"/>
      <c r="J71" s="83">
        <f>J69+J70</f>
        <v>0</v>
      </c>
      <c r="K71" s="48"/>
      <c r="L71" s="20"/>
    </row>
    <row r="72" spans="1:15" s="5" customFormat="1" ht="15.75" customHeight="1" thickBot="1" x14ac:dyDescent="0.3">
      <c r="C72" s="97"/>
      <c r="D72" s="165" t="s">
        <v>49</v>
      </c>
      <c r="E72" s="166"/>
      <c r="F72" s="166"/>
      <c r="G72" s="166"/>
      <c r="H72" s="166"/>
      <c r="I72" s="167"/>
      <c r="J72" s="64">
        <f>J71/6</f>
        <v>0</v>
      </c>
      <c r="K72" s="49"/>
      <c r="L72" s="114" t="s">
        <v>50</v>
      </c>
    </row>
    <row r="73" spans="1:15" s="3" customFormat="1" ht="28.5" customHeight="1" x14ac:dyDescent="0.25">
      <c r="A73" s="35"/>
      <c r="B73" s="33"/>
      <c r="C73" s="96"/>
      <c r="D73" s="162" t="s">
        <v>38</v>
      </c>
      <c r="E73" s="163"/>
      <c r="F73" s="163"/>
      <c r="G73" s="163"/>
      <c r="H73" s="163"/>
      <c r="I73" s="164"/>
      <c r="J73" s="65">
        <f>J71</f>
        <v>0</v>
      </c>
      <c r="K73" s="50"/>
      <c r="L73" s="20" t="s">
        <v>57</v>
      </c>
    </row>
    <row r="74" spans="1:15" s="5" customFormat="1" ht="15.75" customHeight="1" thickBot="1" x14ac:dyDescent="0.3">
      <c r="C74" s="97"/>
      <c r="D74" s="165" t="s">
        <v>49</v>
      </c>
      <c r="E74" s="166"/>
      <c r="F74" s="166"/>
      <c r="G74" s="166"/>
      <c r="H74" s="166"/>
      <c r="I74" s="167"/>
      <c r="J74" s="64">
        <f>J73/6</f>
        <v>0</v>
      </c>
      <c r="K74" s="49"/>
    </row>
    <row r="75" spans="1:15" s="6" customFormat="1" ht="19.5" thickBot="1" x14ac:dyDescent="0.3">
      <c r="A75" s="35"/>
      <c r="C75" s="98"/>
      <c r="D75" s="168" t="s">
        <v>5</v>
      </c>
      <c r="E75" s="169"/>
      <c r="F75" s="169"/>
      <c r="G75" s="169"/>
      <c r="H75" s="169"/>
      <c r="I75" s="170"/>
      <c r="J75" s="130">
        <f>J73-J71</f>
        <v>0</v>
      </c>
      <c r="K75" s="51"/>
      <c r="L75" s="19"/>
    </row>
    <row r="76" spans="1:15" s="3" customFormat="1" ht="33" customHeight="1" thickBot="1" x14ac:dyDescent="0.3">
      <c r="B76" s="37"/>
      <c r="C76" s="99"/>
      <c r="D76" s="37"/>
      <c r="E76" s="37"/>
      <c r="F76" s="37"/>
      <c r="G76" s="37"/>
      <c r="H76" s="37"/>
      <c r="I76" s="37"/>
      <c r="J76" s="30"/>
      <c r="K76" s="30"/>
      <c r="L76" s="18"/>
    </row>
    <row r="77" spans="1:15" s="3" customFormat="1" ht="30" customHeight="1" x14ac:dyDescent="0.25">
      <c r="B77" s="10"/>
      <c r="C77" s="100"/>
      <c r="D77" s="175" t="s">
        <v>6</v>
      </c>
      <c r="E77" s="176"/>
      <c r="F77" s="176"/>
      <c r="G77" s="176"/>
      <c r="H77" s="177"/>
      <c r="I77" s="185" t="str">
        <f>H9</f>
        <v>Стоимость работ
 за ед., руб.</v>
      </c>
      <c r="J77" s="186"/>
      <c r="K77" s="52"/>
      <c r="L77" s="18"/>
    </row>
    <row r="78" spans="1:15" s="3" customFormat="1" ht="20.25" customHeight="1" thickBot="1" x14ac:dyDescent="0.3">
      <c r="B78" s="11"/>
      <c r="C78" s="100"/>
      <c r="D78" s="178"/>
      <c r="E78" s="179"/>
      <c r="F78" s="179"/>
      <c r="G78" s="179"/>
      <c r="H78" s="180"/>
      <c r="I78" s="205" t="s">
        <v>42</v>
      </c>
      <c r="J78" s="206"/>
      <c r="K78" s="52"/>
      <c r="L78" s="36" t="s">
        <v>41</v>
      </c>
    </row>
    <row r="79" spans="1:15" ht="40.5" customHeight="1" x14ac:dyDescent="0.25">
      <c r="A79" s="53" t="s">
        <v>9</v>
      </c>
      <c r="B79" s="57"/>
      <c r="C79" s="100"/>
      <c r="D79" s="213" t="s">
        <v>52</v>
      </c>
      <c r="E79" s="214"/>
      <c r="F79" s="215"/>
      <c r="G79" s="215"/>
      <c r="H79" s="215"/>
      <c r="I79" s="207" t="s">
        <v>19</v>
      </c>
      <c r="J79" s="208"/>
      <c r="K79" s="52"/>
      <c r="L79" s="144" t="s">
        <v>40</v>
      </c>
    </row>
    <row r="80" spans="1:15" ht="30" customHeight="1" x14ac:dyDescent="0.25">
      <c r="A80" s="23"/>
      <c r="B80" s="55" t="s">
        <v>20</v>
      </c>
      <c r="C80" s="24"/>
      <c r="D80" s="187" t="s">
        <v>54</v>
      </c>
      <c r="E80" s="188"/>
      <c r="F80" s="189"/>
      <c r="G80" s="189"/>
      <c r="H80" s="189"/>
      <c r="I80" s="209" t="s">
        <v>14</v>
      </c>
      <c r="J80" s="210"/>
      <c r="K80" s="52"/>
      <c r="L80" s="145"/>
    </row>
    <row r="81" spans="1:12" ht="27.75" customHeight="1" x14ac:dyDescent="0.25">
      <c r="A81" s="54" t="s">
        <v>31</v>
      </c>
      <c r="B81" s="60"/>
      <c r="D81" s="156" t="s">
        <v>16</v>
      </c>
      <c r="E81" s="157"/>
      <c r="F81" s="158"/>
      <c r="G81" s="158"/>
      <c r="H81" s="158"/>
      <c r="I81" s="211" t="s">
        <v>15</v>
      </c>
      <c r="J81" s="212"/>
      <c r="K81" s="52"/>
      <c r="L81" s="145"/>
    </row>
    <row r="82" spans="1:12" ht="15.75" customHeight="1" x14ac:dyDescent="0.25">
      <c r="A82" s="23"/>
      <c r="B82" s="56" t="s">
        <v>21</v>
      </c>
      <c r="C82" s="25"/>
      <c r="D82" s="187" t="s">
        <v>75</v>
      </c>
      <c r="E82" s="188"/>
      <c r="F82" s="189"/>
      <c r="G82" s="189"/>
      <c r="H82" s="189"/>
      <c r="I82" s="171" t="s">
        <v>30</v>
      </c>
      <c r="J82" s="172"/>
      <c r="K82" s="52"/>
      <c r="L82" s="145"/>
    </row>
    <row r="83" spans="1:12" ht="24" customHeight="1" x14ac:dyDescent="0.25">
      <c r="A83" s="23"/>
      <c r="B83" s="23"/>
      <c r="D83" s="187" t="s">
        <v>74</v>
      </c>
      <c r="E83" s="188"/>
      <c r="F83" s="189"/>
      <c r="G83" s="189"/>
      <c r="H83" s="189"/>
      <c r="I83" s="171" t="s">
        <v>7</v>
      </c>
      <c r="J83" s="172"/>
      <c r="K83" s="52"/>
      <c r="L83" s="145"/>
    </row>
    <row r="84" spans="1:12" ht="31.5" customHeight="1" x14ac:dyDescent="0.25">
      <c r="A84" s="58" t="s">
        <v>43</v>
      </c>
      <c r="B84" s="59"/>
      <c r="D84" s="156" t="s">
        <v>17</v>
      </c>
      <c r="E84" s="157"/>
      <c r="F84" s="158"/>
      <c r="G84" s="158"/>
      <c r="H84" s="158"/>
      <c r="I84" s="171" t="s">
        <v>7</v>
      </c>
      <c r="J84" s="172"/>
      <c r="K84" s="52"/>
      <c r="L84" s="145"/>
    </row>
    <row r="85" spans="1:12" ht="33" customHeight="1" thickBot="1" x14ac:dyDescent="0.3">
      <c r="A85" s="23"/>
      <c r="B85" s="55" t="s">
        <v>18</v>
      </c>
      <c r="D85" s="159" t="s">
        <v>53</v>
      </c>
      <c r="E85" s="160"/>
      <c r="F85" s="161"/>
      <c r="G85" s="161"/>
      <c r="H85" s="161"/>
      <c r="I85" s="173" t="s">
        <v>29</v>
      </c>
      <c r="J85" s="174"/>
      <c r="K85" s="52"/>
      <c r="L85" s="146"/>
    </row>
    <row r="86" spans="1:12" x14ac:dyDescent="0.3">
      <c r="K86" s="52"/>
    </row>
    <row r="87" spans="1:12" x14ac:dyDescent="0.3">
      <c r="K87" s="52"/>
    </row>
    <row r="88" spans="1:12" x14ac:dyDescent="0.3">
      <c r="K88" s="52"/>
    </row>
    <row r="89" spans="1:12" x14ac:dyDescent="0.3">
      <c r="K89" s="52"/>
    </row>
  </sheetData>
  <mergeCells count="43">
    <mergeCell ref="A2:B2"/>
    <mergeCell ref="J9:J11"/>
    <mergeCell ref="H7:I7"/>
    <mergeCell ref="D82:H82"/>
    <mergeCell ref="D81:H81"/>
    <mergeCell ref="A3:J3"/>
    <mergeCell ref="A4:J4"/>
    <mergeCell ref="A5:J5"/>
    <mergeCell ref="A67:B67"/>
    <mergeCell ref="A9:A11"/>
    <mergeCell ref="I82:J82"/>
    <mergeCell ref="I83:J83"/>
    <mergeCell ref="D67:I67"/>
    <mergeCell ref="D68:I68"/>
    <mergeCell ref="D69:I69"/>
    <mergeCell ref="D70:I70"/>
    <mergeCell ref="D71:I71"/>
    <mergeCell ref="D72:I72"/>
    <mergeCell ref="I78:J78"/>
    <mergeCell ref="I79:J79"/>
    <mergeCell ref="I80:J80"/>
    <mergeCell ref="I81:J81"/>
    <mergeCell ref="D79:H79"/>
    <mergeCell ref="D80:H80"/>
    <mergeCell ref="D66:E66"/>
    <mergeCell ref="B9:B11"/>
    <mergeCell ref="D84:H84"/>
    <mergeCell ref="D85:H85"/>
    <mergeCell ref="D73:I73"/>
    <mergeCell ref="D74:I74"/>
    <mergeCell ref="D75:I75"/>
    <mergeCell ref="I84:J84"/>
    <mergeCell ref="I85:J85"/>
    <mergeCell ref="D77:H78"/>
    <mergeCell ref="F9:G10"/>
    <mergeCell ref="H9:I10"/>
    <mergeCell ref="I77:J77"/>
    <mergeCell ref="D83:H83"/>
    <mergeCell ref="L65:O65"/>
    <mergeCell ref="L79:L85"/>
    <mergeCell ref="C9:C11"/>
    <mergeCell ref="E9:E11"/>
    <mergeCell ref="D9:D11"/>
  </mergeCells>
  <phoneticPr fontId="16" type="noConversion"/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FC781-3721-40A3-8169-BD7768D2A64E}">
  <sheetPr>
    <tabColor rgb="FFFFFF00"/>
    <pageSetUpPr fitToPage="1"/>
  </sheetPr>
  <dimension ref="A1:B19"/>
  <sheetViews>
    <sheetView view="pageBreakPreview" zoomScale="110" zoomScaleNormal="100" zoomScaleSheetLayoutView="110" workbookViewId="0">
      <selection activeCell="B7" sqref="B7"/>
    </sheetView>
  </sheetViews>
  <sheetFormatPr defaultRowHeight="15" x14ac:dyDescent="0.25"/>
  <cols>
    <col min="1" max="1" width="4.5703125" customWidth="1"/>
    <col min="2" max="2" width="126.28515625" customWidth="1"/>
  </cols>
  <sheetData>
    <row r="1" spans="1:2" ht="30" customHeight="1" x14ac:dyDescent="0.25">
      <c r="A1" s="135"/>
      <c r="B1" s="142" t="s">
        <v>61</v>
      </c>
    </row>
    <row r="2" spans="1:2" x14ac:dyDescent="0.25">
      <c r="A2" s="135"/>
      <c r="B2" s="134" t="s">
        <v>60</v>
      </c>
    </row>
    <row r="3" spans="1:2" ht="4.5" customHeight="1" x14ac:dyDescent="0.25">
      <c r="A3" s="135"/>
      <c r="B3" s="134"/>
    </row>
    <row r="4" spans="1:2" s="3" customFormat="1" ht="19.5" customHeight="1" x14ac:dyDescent="0.25">
      <c r="A4" s="136">
        <v>1</v>
      </c>
      <c r="B4" s="137" t="s">
        <v>79</v>
      </c>
    </row>
    <row r="5" spans="1:2" s="3" customFormat="1" ht="19.5" customHeight="1" x14ac:dyDescent="0.25">
      <c r="A5" s="136">
        <v>2</v>
      </c>
      <c r="B5" s="138" t="s">
        <v>62</v>
      </c>
    </row>
    <row r="6" spans="1:2" s="3" customFormat="1" ht="30" x14ac:dyDescent="0.25">
      <c r="A6" s="136">
        <v>3</v>
      </c>
      <c r="B6" s="138" t="s">
        <v>63</v>
      </c>
    </row>
    <row r="7" spans="1:2" s="3" customFormat="1" ht="32.25" customHeight="1" x14ac:dyDescent="0.25">
      <c r="A7" s="136">
        <v>4</v>
      </c>
      <c r="B7" s="138" t="s">
        <v>64</v>
      </c>
    </row>
    <row r="8" spans="1:2" s="3" customFormat="1" ht="30" x14ac:dyDescent="0.25">
      <c r="A8" s="136">
        <v>5</v>
      </c>
      <c r="B8" s="138" t="s">
        <v>65</v>
      </c>
    </row>
    <row r="9" spans="1:2" s="3" customFormat="1" ht="30" x14ac:dyDescent="0.25">
      <c r="A9" s="136">
        <v>6</v>
      </c>
      <c r="B9" s="138" t="s">
        <v>66</v>
      </c>
    </row>
    <row r="10" spans="1:2" s="3" customFormat="1" x14ac:dyDescent="0.25">
      <c r="A10" s="136">
        <v>7</v>
      </c>
      <c r="B10" s="138" t="s">
        <v>70</v>
      </c>
    </row>
    <row r="11" spans="1:2" s="3" customFormat="1" ht="60" x14ac:dyDescent="0.25">
      <c r="A11" s="136">
        <v>8</v>
      </c>
      <c r="B11" s="141" t="s">
        <v>71</v>
      </c>
    </row>
    <row r="12" spans="1:2" s="3" customFormat="1" x14ac:dyDescent="0.25">
      <c r="A12" s="136">
        <v>9</v>
      </c>
      <c r="B12" s="139" t="s">
        <v>69</v>
      </c>
    </row>
    <row r="13" spans="1:2" s="3" customFormat="1" x14ac:dyDescent="0.25">
      <c r="A13" s="136">
        <v>10</v>
      </c>
      <c r="B13" s="139" t="s">
        <v>68</v>
      </c>
    </row>
    <row r="14" spans="1:2" s="3" customFormat="1" ht="30" x14ac:dyDescent="0.25">
      <c r="A14" s="136">
        <v>11</v>
      </c>
      <c r="B14" s="138" t="s">
        <v>72</v>
      </c>
    </row>
    <row r="15" spans="1:2" s="3" customFormat="1" x14ac:dyDescent="0.25">
      <c r="A15" s="136">
        <v>12</v>
      </c>
      <c r="B15" s="139" t="s">
        <v>73</v>
      </c>
    </row>
    <row r="16" spans="1:2" s="3" customFormat="1" x14ac:dyDescent="0.25">
      <c r="A16" s="136">
        <v>13</v>
      </c>
      <c r="B16" s="140" t="s">
        <v>76</v>
      </c>
    </row>
    <row r="17" spans="1:2" s="3" customFormat="1" x14ac:dyDescent="0.25">
      <c r="A17" s="136"/>
      <c r="B17" s="139" t="s">
        <v>77</v>
      </c>
    </row>
    <row r="18" spans="1:2" s="3" customFormat="1" ht="60" x14ac:dyDescent="0.25">
      <c r="A18" s="136">
        <v>14</v>
      </c>
      <c r="B18" s="138" t="s">
        <v>78</v>
      </c>
    </row>
    <row r="19" spans="1:2" s="3" customFormat="1" x14ac:dyDescent="0.25"/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для заполнения</vt:lpstr>
      <vt:lpstr>Инструкция</vt:lpstr>
      <vt:lpstr>Инструкция!Область_печати</vt:lpstr>
      <vt:lpstr>'Форма для заполнения'!Область_печати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Арсланова Эльвира Рамилевна</cp:lastModifiedBy>
  <cp:lastPrinted>2024-12-12T11:40:26Z</cp:lastPrinted>
  <dcterms:created xsi:type="dcterms:W3CDTF">2024-06-18T13:56:13Z</dcterms:created>
  <dcterms:modified xsi:type="dcterms:W3CDTF">2025-01-27T11:21:03Z</dcterms:modified>
</cp:coreProperties>
</file>