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0.90\юрис-закупки\1. КЛИЕНТЫ (заказчики)\ШКОЛЫ (Тюменская область)\МАОУ Чикчинская СОШ им. Якина\2025\ОБУСТРОЙСТВО\30.04.2025\01. Электрооборудование  Даша +\Документация\"/>
    </mc:Choice>
  </mc:AlternateContent>
  <xr:revisionPtr revIDLastSave="0" documentId="13_ncr:1_{F331002E-B16C-491F-A56B-DAB619590470}" xr6:coauthVersionLast="47" xr6:coauthVersionMax="47" xr10:uidLastSave="{00000000-0000-0000-0000-000000000000}"/>
  <bookViews>
    <workbookView xWindow="1005" yWindow="600" windowWidth="12360" windowHeight="14505" xr2:uid="{00000000-000D-0000-FFFF-FFFF00000000}"/>
  </bookViews>
  <sheets>
    <sheet name="Лист2" sheetId="1" r:id="rId1"/>
    <sheet name="Лист1" sheetId="2" r:id="rId2"/>
  </sheets>
  <definedNames>
    <definedName name="_xlnm._FilterDatabase" localSheetId="0" hidden="1">Лист2!$A$3:$M$12</definedName>
  </definedNames>
  <calcPr calcId="181029"/>
</workbook>
</file>

<file path=xl/calcChain.xml><?xml version="1.0" encoding="utf-8"?>
<calcChain xmlns="http://schemas.openxmlformats.org/spreadsheetml/2006/main">
  <c r="K6" i="1" l="1"/>
  <c r="L6" i="1" s="1"/>
  <c r="M6" i="1" s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K11" i="1"/>
  <c r="L11" i="1" s="1"/>
  <c r="M11" i="1" s="1"/>
  <c r="K5" i="1"/>
  <c r="L5" i="1" s="1"/>
  <c r="M5" i="1" l="1"/>
  <c r="M12" i="1" s="1"/>
</calcChain>
</file>

<file path=xl/sharedStrings.xml><?xml version="1.0" encoding="utf-8"?>
<sst xmlns="http://schemas.openxmlformats.org/spreadsheetml/2006/main" count="58" uniqueCount="40">
  <si>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</si>
  <si>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</si>
  <si>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</si>
  <si>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</si>
  <si>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</si>
  <si>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</si>
  <si>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</si>
  <si>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</si>
  <si>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</si>
  <si>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</si>
  <si>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</si>
  <si>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</si>
  <si>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</si>
  <si>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 xml:space="preserve"> </t>
  </si>
  <si>
    <t>нац режим</t>
  </si>
  <si>
    <t>Национальный режим</t>
  </si>
  <si>
    <t>Обоснование начальной (максимальной) цены договора</t>
  </si>
  <si>
    <t>Приложение № 4 к извещению о закупке</t>
  </si>
  <si>
    <t>ОКПД2</t>
  </si>
  <si>
    <t>Ограничение</t>
  </si>
  <si>
    <t>Отсутствуют</t>
  </si>
  <si>
    <t>иное</t>
  </si>
  <si>
    <t>п.п. к п. 10 Постановления 1875</t>
  </si>
  <si>
    <t>Исключение</t>
  </si>
  <si>
    <t>Штука (796)</t>
  </si>
  <si>
    <t>Сплит-система инверторного типа</t>
  </si>
  <si>
    <t>Облучатель</t>
  </si>
  <si>
    <t>Электросушитель для рук</t>
  </si>
  <si>
    <t>Смягчитель воды</t>
  </si>
  <si>
    <t>Аппарат для уничтожения насекомых</t>
  </si>
  <si>
    <t>Система обратного осмоса</t>
  </si>
  <si>
    <t>Детский сушильный шкаф</t>
  </si>
  <si>
    <t>28.25.12.130</t>
  </si>
  <si>
    <t>32.50.50.190</t>
  </si>
  <si>
    <t>27.51.23.120</t>
  </si>
  <si>
    <t>28.29.12.119</t>
  </si>
  <si>
    <t>27.90.40.190</t>
  </si>
  <si>
    <t>28.99.31.120</t>
  </si>
  <si>
    <t xml:space="preserve">Преимущество </t>
  </si>
  <si>
    <t xml:space="preserve">Ограничение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</si>
</sst>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&quot; &quot;#,##0.00&quot;   &quot;;&quot;-&quot;#,##0.00&quot;   &quot;;&quot; -&quot;00&quot;   &quot;;&quot; &quot;@&quot; &quot;"/>
    <numFmt numFmtId="166" formatCode="&quot; &quot;#,##0.00&quot;    &quot;;&quot;-&quot;#,##0.00&quot;    &quot;;&quot; -&quot;#&quot;    &quot;;&quot; &quot;@&quot; &quot;"/>
  </numFmts>
  <fonts count="31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indexed="64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4"/>
      <name val="Calibri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Arial Cyr"/>
      <charset val="204"/>
    </font>
    <font>
      <sz val="10"/>
      <color rgb="FF000000"/>
      <name val="Helv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3F1F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4" fillId="0" borderId="0" applyNumberFormat="0" applyBorder="0" applyProtection="0"/>
    <xf numFmtId="0" fontId="15" fillId="9" borderId="0" applyNumberFormat="0" applyBorder="0" applyProtection="0"/>
    <xf numFmtId="0" fontId="15" fillId="10" borderId="0" applyNumberFormat="0" applyBorder="0" applyProtection="0"/>
    <xf numFmtId="0" fontId="14" fillId="11" borderId="0" applyNumberFormat="0" applyBorder="0" applyProtection="0"/>
    <xf numFmtId="0" fontId="16" fillId="12" borderId="0" applyNumberFormat="0" applyBorder="0" applyProtection="0"/>
    <xf numFmtId="0" fontId="17" fillId="13" borderId="0" applyNumberFormat="0" applyBorder="0" applyProtection="0"/>
    <xf numFmtId="0" fontId="18" fillId="0" borderId="0" applyNumberFormat="0" applyBorder="0" applyProtection="0"/>
    <xf numFmtId="0" fontId="19" fillId="14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15" borderId="0" applyNumberFormat="0" applyBorder="0" applyProtection="0"/>
    <xf numFmtId="0" fontId="25" fillId="15" borderId="3" applyNumberFormat="0" applyProtection="0"/>
    <xf numFmtId="0" fontId="26" fillId="0" borderId="0" applyNumberFormat="0" applyBorder="0" applyProtection="0"/>
    <xf numFmtId="0" fontId="27" fillId="0" borderId="0" applyNumberFormat="0" applyFont="0" applyBorder="0" applyProtection="0"/>
    <xf numFmtId="0" fontId="27" fillId="0" borderId="0" applyNumberFormat="0" applyFont="0" applyBorder="0" applyProtection="0"/>
    <xf numFmtId="0" fontId="27" fillId="0" borderId="0" applyNumberFormat="0" applyFont="0" applyBorder="0" applyProtection="0"/>
    <xf numFmtId="0" fontId="16" fillId="0" borderId="0" applyNumberFormat="0" applyBorder="0" applyProtection="0"/>
    <xf numFmtId="0" fontId="28" fillId="0" borderId="0" applyNumberFormat="0" applyFill="0" applyBorder="0" applyAlignment="0" applyProtection="0"/>
    <xf numFmtId="0" fontId="27" fillId="0" borderId="0" applyNumberFormat="0" applyFont="0" applyBorder="0" applyProtection="0"/>
    <xf numFmtId="0" fontId="11" fillId="0" borderId="0"/>
    <xf numFmtId="0" fontId="27" fillId="0" borderId="0" applyNumberFormat="0" applyFont="0" applyBorder="0" applyProtection="0"/>
    <xf numFmtId="0" fontId="29" fillId="0" borderId="0" applyNumberFormat="0" applyBorder="0" applyProtection="0"/>
    <xf numFmtId="0" fontId="27" fillId="0" borderId="0" applyNumberFormat="0" applyFont="0" applyBorder="0" applyProtection="0"/>
    <xf numFmtId="0" fontId="27" fillId="0" borderId="0" applyNumberFormat="0" applyFont="0" applyBorder="0" applyProtection="0"/>
    <xf numFmtId="0" fontId="27" fillId="0" borderId="0"/>
    <xf numFmtId="0" fontId="1" fillId="0" borderId="0"/>
    <xf numFmtId="0" fontId="27" fillId="0" borderId="0" applyNumberFormat="0" applyFont="0" applyBorder="0" applyProtection="0"/>
    <xf numFmtId="0" fontId="30" fillId="0" borderId="0" applyNumberFormat="0" applyBorder="0" applyProtection="0"/>
    <xf numFmtId="166" fontId="27" fillId="0" borderId="0" applyFont="0" applyBorder="0" applyProtection="0"/>
    <xf numFmtId="165" fontId="27" fillId="0" borderId="0" applyFont="0" applyFill="0" applyBorder="0" applyAlignment="0" applyProtection="0"/>
  </cellStyleXfs>
  <cellXfs count="37">
    <xf numFmtId="0" fontId="0" fillId="0" borderId="0" xfId="0"/>
    <xf numFmtId="2" fontId="0" fillId="0" borderId="0" xfId="0" applyNumberFormat="1"/>
    <xf numFmtId="0" fontId="3" fillId="5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4" fillId="0" borderId="0" xfId="0" applyFont="1"/>
    <xf numFmtId="4" fontId="8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3" fontId="8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/>
    </xf>
    <xf numFmtId="43" fontId="0" fillId="0" borderId="0" xfId="1" applyFont="1" applyAlignment="1">
      <alignment horizontal="right"/>
    </xf>
    <xf numFmtId="2" fontId="6" fillId="8" borderId="1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center" vertical="top" textRotation="90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4" fontId="13" fillId="0" borderId="1" xfId="24" applyNumberFormat="1" applyFont="1" applyBorder="1" applyAlignment="1">
      <alignment horizontal="center" vertical="center"/>
    </xf>
    <xf numFmtId="0" fontId="8" fillId="0" borderId="4" xfId="29" applyFont="1" applyBorder="1" applyAlignment="1">
      <alignment horizontal="center" vertical="center"/>
    </xf>
    <xf numFmtId="0" fontId="8" fillId="0" borderId="5" xfId="29" applyFont="1" applyBorder="1" applyAlignment="1">
      <alignment horizontal="center" vertical="center"/>
    </xf>
    <xf numFmtId="0" fontId="8" fillId="0" borderId="1" xfId="29" applyFont="1" applyBorder="1" applyAlignment="1">
      <alignment horizontal="center" vertical="center"/>
    </xf>
    <xf numFmtId="0" fontId="8" fillId="0" borderId="6" xfId="29" applyFont="1" applyBorder="1" applyAlignment="1">
      <alignment horizontal="center" vertical="center"/>
    </xf>
    <xf numFmtId="2" fontId="8" fillId="0" borderId="4" xfId="29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2" fontId="6" fillId="0" borderId="1" xfId="0" applyNumberFormat="1" applyFont="1" applyBorder="1" applyAlignment="1">
      <alignment horizontal="left"/>
    </xf>
    <xf numFmtId="0" fontId="6" fillId="8" borderId="1" xfId="0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center" vertical="top" wrapText="1"/>
    </xf>
    <xf numFmtId="164" fontId="6" fillId="8" borderId="1" xfId="0" applyNumberFormat="1" applyFont="1" applyFill="1" applyBorder="1" applyAlignment="1">
      <alignment horizontal="center" vertical="top" wrapText="1"/>
    </xf>
    <xf numFmtId="164" fontId="9" fillId="8" borderId="1" xfId="0" applyNumberFormat="1" applyFont="1" applyFill="1" applyBorder="1" applyAlignment="1">
      <alignment horizontal="center" vertical="top" wrapText="1"/>
    </xf>
    <xf numFmtId="43" fontId="6" fillId="8" borderId="1" xfId="1" applyFont="1" applyFill="1" applyBorder="1" applyAlignment="1">
      <alignment horizontal="right" vertical="top" wrapText="1"/>
    </xf>
    <xf numFmtId="43" fontId="9" fillId="8" borderId="1" xfId="1" applyFont="1" applyFill="1" applyBorder="1" applyAlignment="1">
      <alignment horizontal="right" vertical="top" wrapText="1"/>
    </xf>
  </cellXfs>
  <cellStyles count="35">
    <cellStyle name="Accent" xfId="3" xr:uid="{934386C4-5BB8-4C88-B709-F759122F2F1D}"/>
    <cellStyle name="Accent 1" xfId="4" xr:uid="{24EFB688-2899-4D99-B25F-263469135795}"/>
    <cellStyle name="Accent 2" xfId="5" xr:uid="{F6075E51-C6E1-40FA-AC25-1196FF518D8F}"/>
    <cellStyle name="Accent 3" xfId="6" xr:uid="{FE3EB425-3AC6-4509-A0DE-2FA4FDBFA537}"/>
    <cellStyle name="Bad" xfId="7" xr:uid="{08E81A2E-F64E-49B2-9E6F-61A8CFE9F899}"/>
    <cellStyle name="Error" xfId="8" xr:uid="{73A0E1A3-6DB7-42EB-8EFF-27E1089C2742}"/>
    <cellStyle name="Footnote" xfId="9" xr:uid="{57EB62FC-A9F3-4DC2-807C-C543140BF3AE}"/>
    <cellStyle name="Good" xfId="10" xr:uid="{94ACFC55-A95D-4E62-B535-FF8DA568AF0B}"/>
    <cellStyle name="Heading" xfId="11" xr:uid="{6E13978C-D5C9-4FE4-A043-82A4B9C4EC4A}"/>
    <cellStyle name="Heading 1" xfId="12" xr:uid="{A05FDB76-5420-471B-A12A-601E7A6124AD}"/>
    <cellStyle name="Heading 2" xfId="13" xr:uid="{462897D9-9813-479C-BDD5-A382AC78E67A}"/>
    <cellStyle name="Hyperlink" xfId="14" xr:uid="{15A4B883-CCA0-41E5-A629-175DAAEFB526}"/>
    <cellStyle name="Neutral" xfId="15" xr:uid="{DB6C1B97-EBFB-436E-B051-5EF87A2890F8}"/>
    <cellStyle name="Note" xfId="16" xr:uid="{F1B1992B-E019-4330-8EF6-41DBDBF376D1}"/>
    <cellStyle name="Result" xfId="17" xr:uid="{929ADAB2-0FA3-4EE5-ABDF-5EA50F8AB24B}"/>
    <cellStyle name="Status" xfId="18" xr:uid="{2F047911-7F96-4609-8B52-999AB8C9550E}"/>
    <cellStyle name="TableStyleLight1" xfId="19" xr:uid="{C45D75C7-22A3-40DF-AFE8-D37B7CE3883C}"/>
    <cellStyle name="Text" xfId="20" xr:uid="{8670A4FC-1F33-4408-A20A-BD4F3CD1C810}"/>
    <cellStyle name="Warning" xfId="21" xr:uid="{75C4B7C8-933E-44D8-8938-2A4FC031572E}"/>
    <cellStyle name="Гиперссылка 2" xfId="22" xr:uid="{BBC9230D-6543-414B-BD13-2C93500EE302}"/>
    <cellStyle name="Обычный" xfId="0" builtinId="0"/>
    <cellStyle name="Обычный 10" xfId="23" xr:uid="{7C705160-4DF7-4716-81AF-E592AE1B6873}"/>
    <cellStyle name="Обычный 2" xfId="24" xr:uid="{57ECBD63-9E65-49D5-A16F-BD4D69B57A70}"/>
    <cellStyle name="Обычный 2 2" xfId="25" xr:uid="{1B1BCCA7-F2B3-4B2F-B08F-E35C9FDA4125}"/>
    <cellStyle name="Обычный 2 2 20" xfId="26" xr:uid="{AD42A7D7-ECC1-4E65-9564-22219FB61D86}"/>
    <cellStyle name="Обычный 3" xfId="27" xr:uid="{1E0CFE08-7588-48E9-A7E1-1F8A66EBA27E}"/>
    <cellStyle name="Обычный 4" xfId="28" xr:uid="{54A746DA-F5E4-45A0-B734-8DD1B5DCCC13}"/>
    <cellStyle name="Обычный 5" xfId="29" xr:uid="{DC62B4C9-8A61-490D-9A26-B84EF86B6617}"/>
    <cellStyle name="Обычный 6" xfId="30" xr:uid="{502316EE-F634-421D-B701-52C08D449D54}"/>
    <cellStyle name="Обычный 7" xfId="31" xr:uid="{9CF8A4D2-93B8-455A-8131-34B8817F1DB6}"/>
    <cellStyle name="Обычный 8" xfId="2" xr:uid="{80FB02DD-B651-4260-8E4D-ACE726C36B0D}"/>
    <cellStyle name="Стиль 1" xfId="32" xr:uid="{D853C030-C600-47FF-9A2A-32307C4DE36C}"/>
    <cellStyle name="Финансовый" xfId="1" builtinId="3"/>
    <cellStyle name="Финансовый 2" xfId="33" xr:uid="{0060FDCC-9929-4966-A3D2-1676AAA0F5AE}"/>
    <cellStyle name="Финансовый 3" xfId="34" xr:uid="{AE457797-86AD-41C6-9755-D4142F71731B}"/>
  </cellStyles>
  <dxfs count="0"/>
  <tableStyles count="0" defaultTableStyle="TableStyleMedium2" defaultPivotStyle="PivotStyleLight16"/>
  <colors>
    <mruColors>
      <color rgb="FFE3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Normal="100" workbookViewId="0">
      <selection activeCell="D10" sqref="D10"/>
    </sheetView>
  </sheetViews>
  <sheetFormatPr defaultRowHeight="15" x14ac:dyDescent="0.25"/>
  <cols>
    <col min="1" max="1" width="5.28515625" customWidth="1"/>
    <col min="2" max="2" width="48.5703125" customWidth="1"/>
    <col min="3" max="3" width="11.85546875" style="11" customWidth="1"/>
    <col min="4" max="4" width="18.85546875" style="11" customWidth="1"/>
    <col min="5" max="5" width="17.5703125" customWidth="1"/>
    <col min="6" max="7" width="9.140625" style="11"/>
    <col min="8" max="10" width="11.7109375" style="11" customWidth="1"/>
    <col min="11" max="11" width="13.85546875" style="11" hidden="1" customWidth="1"/>
    <col min="12" max="12" width="18.28515625" style="11" customWidth="1"/>
    <col min="13" max="13" width="29.7109375" style="15" customWidth="1"/>
  </cols>
  <sheetData>
    <row r="1" spans="1:13" s="12" customFormat="1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40.5" customHeight="1" x14ac:dyDescent="0.25">
      <c r="A3" s="31" t="s">
        <v>0</v>
      </c>
      <c r="B3" s="32" t="s">
        <v>1</v>
      </c>
      <c r="C3" s="32" t="s">
        <v>18</v>
      </c>
      <c r="D3" s="32" t="s">
        <v>15</v>
      </c>
      <c r="E3" s="32" t="s">
        <v>2</v>
      </c>
      <c r="F3" s="32" t="s">
        <v>3</v>
      </c>
      <c r="G3" s="32" t="s">
        <v>4</v>
      </c>
      <c r="H3" s="32" t="s">
        <v>5</v>
      </c>
      <c r="I3" s="32"/>
      <c r="J3" s="32"/>
      <c r="K3" s="16"/>
      <c r="L3" s="33" t="s">
        <v>6</v>
      </c>
      <c r="M3" s="35" t="s">
        <v>7</v>
      </c>
    </row>
    <row r="4" spans="1:13" ht="40.5" x14ac:dyDescent="0.25">
      <c r="A4" s="31"/>
      <c r="B4" s="32"/>
      <c r="C4" s="32"/>
      <c r="D4" s="32"/>
      <c r="E4" s="32"/>
      <c r="F4" s="32"/>
      <c r="G4" s="32"/>
      <c r="H4" s="17" t="s">
        <v>8</v>
      </c>
      <c r="I4" s="17" t="s">
        <v>9</v>
      </c>
      <c r="J4" s="17" t="s">
        <v>10</v>
      </c>
      <c r="K4" s="17"/>
      <c r="L4" s="34"/>
      <c r="M4" s="36"/>
    </row>
    <row r="5" spans="1:13" s="19" customFormat="1" ht="36" x14ac:dyDescent="0.25">
      <c r="A5" s="18">
        <v>1</v>
      </c>
      <c r="B5" s="20" t="s">
        <v>25</v>
      </c>
      <c r="C5" s="22" t="s">
        <v>32</v>
      </c>
      <c r="D5" s="22" t="s">
        <v>38</v>
      </c>
      <c r="E5" s="9" t="s">
        <v>11</v>
      </c>
      <c r="F5" s="8" t="s">
        <v>24</v>
      </c>
      <c r="G5" s="23">
        <v>1</v>
      </c>
      <c r="H5" s="27">
        <v>60200</v>
      </c>
      <c r="I5" s="27">
        <v>59850</v>
      </c>
      <c r="J5" s="27">
        <v>59950</v>
      </c>
      <c r="K5" s="6">
        <f>AVERAGE(H5,I5,J5)</f>
        <v>60000</v>
      </c>
      <c r="L5" s="7">
        <f>ROUND(K5,2)</f>
        <v>60000</v>
      </c>
      <c r="M5" s="13">
        <f t="shared" ref="M5" si="0">G5*L5</f>
        <v>60000</v>
      </c>
    </row>
    <row r="6" spans="1:13" s="19" customFormat="1" ht="36" x14ac:dyDescent="0.25">
      <c r="A6" s="18">
        <v>2</v>
      </c>
      <c r="B6" s="20" t="s">
        <v>26</v>
      </c>
      <c r="C6" s="22" t="s">
        <v>33</v>
      </c>
      <c r="D6" s="22" t="s">
        <v>39</v>
      </c>
      <c r="E6" s="9" t="s">
        <v>11</v>
      </c>
      <c r="F6" s="8" t="s">
        <v>24</v>
      </c>
      <c r="G6" s="23">
        <v>1</v>
      </c>
      <c r="H6" s="27">
        <v>4900</v>
      </c>
      <c r="I6" s="27">
        <v>4550</v>
      </c>
      <c r="J6" s="27">
        <v>4650</v>
      </c>
      <c r="K6" s="6">
        <f t="shared" ref="K6:K11" si="1">AVERAGE(H6,I6,J6)</f>
        <v>4700</v>
      </c>
      <c r="L6" s="7">
        <f t="shared" ref="L6:L11" si="2">ROUND(K6,2)</f>
        <v>4700</v>
      </c>
      <c r="M6" s="13">
        <f t="shared" ref="M6:M11" si="3">G6*L6</f>
        <v>4700</v>
      </c>
    </row>
    <row r="7" spans="1:13" s="19" customFormat="1" ht="36" x14ac:dyDescent="0.25">
      <c r="A7" s="18">
        <v>3</v>
      </c>
      <c r="B7" s="20" t="s">
        <v>27</v>
      </c>
      <c r="C7" s="22" t="s">
        <v>34</v>
      </c>
      <c r="D7" s="22" t="s">
        <v>38</v>
      </c>
      <c r="E7" s="9" t="s">
        <v>11</v>
      </c>
      <c r="F7" s="8" t="s">
        <v>24</v>
      </c>
      <c r="G7" s="23">
        <v>9</v>
      </c>
      <c r="H7" s="27">
        <v>10000</v>
      </c>
      <c r="I7" s="27">
        <v>9650</v>
      </c>
      <c r="J7" s="27">
        <v>9750</v>
      </c>
      <c r="K7" s="6">
        <f t="shared" si="1"/>
        <v>9800</v>
      </c>
      <c r="L7" s="7">
        <f t="shared" si="2"/>
        <v>9800</v>
      </c>
      <c r="M7" s="13">
        <f t="shared" si="3"/>
        <v>88200</v>
      </c>
    </row>
    <row r="8" spans="1:13" s="19" customFormat="1" ht="36" x14ac:dyDescent="0.25">
      <c r="A8" s="18">
        <v>4</v>
      </c>
      <c r="B8" s="20" t="s">
        <v>28</v>
      </c>
      <c r="C8" s="22" t="s">
        <v>35</v>
      </c>
      <c r="D8" s="22" t="s">
        <v>19</v>
      </c>
      <c r="E8" s="9" t="s">
        <v>11</v>
      </c>
      <c r="F8" s="8" t="s">
        <v>24</v>
      </c>
      <c r="G8" s="23">
        <v>1</v>
      </c>
      <c r="H8" s="27">
        <v>21800</v>
      </c>
      <c r="I8" s="27">
        <v>21450</v>
      </c>
      <c r="J8" s="27">
        <v>21550</v>
      </c>
      <c r="K8" s="6">
        <f t="shared" si="1"/>
        <v>21600</v>
      </c>
      <c r="L8" s="7">
        <f t="shared" si="2"/>
        <v>21600</v>
      </c>
      <c r="M8" s="13">
        <f t="shared" si="3"/>
        <v>21600</v>
      </c>
    </row>
    <row r="9" spans="1:13" s="19" customFormat="1" ht="36" x14ac:dyDescent="0.25">
      <c r="A9" s="18">
        <v>5</v>
      </c>
      <c r="B9" s="21" t="s">
        <v>29</v>
      </c>
      <c r="C9" s="22" t="s">
        <v>36</v>
      </c>
      <c r="D9" s="22" t="s">
        <v>38</v>
      </c>
      <c r="E9" s="9" t="s">
        <v>11</v>
      </c>
      <c r="F9" s="8" t="s">
        <v>24</v>
      </c>
      <c r="G9" s="24">
        <v>1</v>
      </c>
      <c r="H9" s="27">
        <v>28200</v>
      </c>
      <c r="I9" s="27">
        <v>27850</v>
      </c>
      <c r="J9" s="27">
        <v>27950</v>
      </c>
      <c r="K9" s="6">
        <f t="shared" si="1"/>
        <v>28000</v>
      </c>
      <c r="L9" s="7">
        <f t="shared" si="2"/>
        <v>28000</v>
      </c>
      <c r="M9" s="13">
        <f t="shared" si="3"/>
        <v>28000</v>
      </c>
    </row>
    <row r="10" spans="1:13" s="19" customFormat="1" ht="36" x14ac:dyDescent="0.25">
      <c r="A10" s="18">
        <v>6</v>
      </c>
      <c r="B10" s="20" t="s">
        <v>30</v>
      </c>
      <c r="C10" s="22" t="s">
        <v>35</v>
      </c>
      <c r="D10" s="22" t="s">
        <v>19</v>
      </c>
      <c r="E10" s="9" t="s">
        <v>11</v>
      </c>
      <c r="F10" s="8" t="s">
        <v>24</v>
      </c>
      <c r="G10" s="25">
        <v>1</v>
      </c>
      <c r="H10" s="27">
        <v>18800</v>
      </c>
      <c r="I10" s="27">
        <v>18450</v>
      </c>
      <c r="J10" s="27">
        <v>18550</v>
      </c>
      <c r="K10" s="6">
        <f t="shared" si="1"/>
        <v>18600</v>
      </c>
      <c r="L10" s="7">
        <f t="shared" si="2"/>
        <v>18600</v>
      </c>
      <c r="M10" s="13">
        <f t="shared" si="3"/>
        <v>18600</v>
      </c>
    </row>
    <row r="11" spans="1:13" s="19" customFormat="1" ht="36" x14ac:dyDescent="0.25">
      <c r="A11" s="18">
        <v>7</v>
      </c>
      <c r="B11" s="20" t="s">
        <v>31</v>
      </c>
      <c r="C11" s="22" t="s">
        <v>37</v>
      </c>
      <c r="D11" s="22" t="s">
        <v>38</v>
      </c>
      <c r="E11" s="9" t="s">
        <v>11</v>
      </c>
      <c r="F11" s="8" t="s">
        <v>24</v>
      </c>
      <c r="G11" s="26">
        <v>3</v>
      </c>
      <c r="H11" s="27">
        <v>96010</v>
      </c>
      <c r="I11" s="27">
        <v>95660</v>
      </c>
      <c r="J11" s="27">
        <v>95760</v>
      </c>
      <c r="K11" s="6">
        <f t="shared" si="1"/>
        <v>95810</v>
      </c>
      <c r="L11" s="7">
        <f t="shared" si="2"/>
        <v>95810</v>
      </c>
      <c r="M11" s="13">
        <f t="shared" si="3"/>
        <v>287430</v>
      </c>
    </row>
    <row r="12" spans="1:13" x14ac:dyDescent="0.25">
      <c r="A12" s="30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14">
        <f>SUM(M5:M11)</f>
        <v>508530</v>
      </c>
    </row>
    <row r="13" spans="1:13" x14ac:dyDescent="0.25">
      <c r="A13" s="1"/>
      <c r="B13" s="1"/>
      <c r="C13" s="10"/>
      <c r="D13" s="10"/>
      <c r="E13" s="1"/>
      <c r="F13" s="10"/>
      <c r="G13" s="10"/>
      <c r="H13" s="10"/>
      <c r="I13" s="10"/>
      <c r="J13" s="10"/>
      <c r="K13" s="10"/>
      <c r="L13" s="10"/>
    </row>
    <row r="14" spans="1:13" x14ac:dyDescent="0.25">
      <c r="M14" s="15" t="s">
        <v>13</v>
      </c>
    </row>
    <row r="19" spans="2:2" x14ac:dyDescent="0.25">
      <c r="B19" s="5"/>
    </row>
  </sheetData>
  <autoFilter ref="A3:M12" xr:uid="{00000000-0001-0000-0000-000000000000}">
    <filterColumn colId="7" showButton="0"/>
    <filterColumn colId="8" showButton="0"/>
  </autoFilter>
  <mergeCells count="13">
    <mergeCell ref="A2:M2"/>
    <mergeCell ref="A1:M1"/>
    <mergeCell ref="A12:L12"/>
    <mergeCell ref="A3:A4"/>
    <mergeCell ref="B3:B4"/>
    <mergeCell ref="E3:E4"/>
    <mergeCell ref="F3:F4"/>
    <mergeCell ref="G3:G4"/>
    <mergeCell ref="H3:J3"/>
    <mergeCell ref="L3:L4"/>
    <mergeCell ref="M3:M4"/>
    <mergeCell ref="D3:D4"/>
    <mergeCell ref="C3:C4"/>
  </mergeCells>
  <pageMargins left="0.70866141732283472" right="0.70866141732283472" top="0.74803149606299213" bottom="0.74803149606299213" header="0.31496062992125984" footer="0.31496062992125984"/>
  <pageSetup paperSize="9" scale="92" firstPageNumber="4294967295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Лист1!$D$2:$D$4</xm:f>
          </x14:formula1>
          <xm:sqref>D5:D11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F4"/>
  <sheetViews>
    <sheetView workbookViewId="0">
      <selection activeCell="D5" sqref="D5"/>
    </sheetView>
  </sheetViews>
  <sheetFormatPr defaultRowHeight="15" x14ac:dyDescent="0.25"/>
  <cols>
    <col min="4" max="4" width="30.42578125" customWidth="1"/>
  </cols>
  <sheetData>
    <row r="1" spans="4:6" x14ac:dyDescent="0.25">
      <c r="D1" s="5" t="s">
        <v>14</v>
      </c>
    </row>
    <row r="2" spans="4:6" x14ac:dyDescent="0.25">
      <c r="D2" s="2" t="s">
        <v>19</v>
      </c>
    </row>
    <row r="3" spans="4:6" ht="15.75" x14ac:dyDescent="0.25">
      <c r="D3" s="3" t="s">
        <v>20</v>
      </c>
    </row>
    <row r="4" spans="4:6" ht="15.75" x14ac:dyDescent="0.25">
      <c r="D4" s="4" t="s">
        <v>23</v>
      </c>
      <c r="E4" t="s">
        <v>21</v>
      </c>
      <c r="F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o187@bk.ru</cp:lastModifiedBy>
  <cp:revision>1</cp:revision>
  <dcterms:created xsi:type="dcterms:W3CDTF">2006-09-28T05:33:49Z</dcterms:created>
  <dcterms:modified xsi:type="dcterms:W3CDTF">2025-04-30T10:25:16Z</dcterms:modified>
</cp:coreProperties>
</file>