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 Суханов В В\2 Запрсы котировок_19_20\2025\№ 1389 ТО АПС, СОТС, СКУД\"/>
    </mc:Choice>
  </mc:AlternateContent>
  <xr:revisionPtr revIDLastSave="0" documentId="13_ncr:1_{D8ABD9E8-8F00-4EED-AEBE-DDABFAB9C385}" xr6:coauthVersionLast="47" xr6:coauthVersionMax="47" xr10:uidLastSave="{00000000-0000-0000-0000-000000000000}"/>
  <bookViews>
    <workbookView xWindow="-120" yWindow="-120" windowWidth="29040" windowHeight="15840" tabRatio="590" xr2:uid="{00000000-000D-0000-FFFF-FFFF00000000}"/>
  </bookViews>
  <sheets>
    <sheet name="ОНМЦК" sheetId="1" r:id="rId1"/>
  </sheets>
  <definedNames>
    <definedName name="_xlnm.Print_Area" localSheetId="0">ОНМЦК!$A$1:$N$17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L8" i="1"/>
  <c r="H8" i="1"/>
  <c r="G8" i="1"/>
  <c r="N8" i="1" l="1"/>
  <c r="M8" i="1"/>
  <c r="E8" i="1" s="1"/>
  <c r="E9" i="1" l="1"/>
</calcChain>
</file>

<file path=xl/sharedStrings.xml><?xml version="1.0" encoding="utf-8"?>
<sst xmlns="http://schemas.openxmlformats.org/spreadsheetml/2006/main" count="29" uniqueCount="29">
  <si>
    <t>Единица  измерения</t>
  </si>
  <si>
    <t>Количество</t>
  </si>
  <si>
    <t>Наименование товара</t>
  </si>
  <si>
    <t>№ п/п</t>
  </si>
  <si>
    <t>Источник №1</t>
  </si>
  <si>
    <t>Источник №2</t>
  </si>
  <si>
    <t>Источник №3</t>
  </si>
  <si>
    <t>Коэффициент вариации, %</t>
  </si>
  <si>
    <t>Цена единицы медицинского изделия, рассчитанная в соответствии с Приказом 450н (рублей)</t>
  </si>
  <si>
    <t xml:space="preserve">Цена за единицу товара (рублей) </t>
  </si>
  <si>
    <t>Начальная (максимальная) цена по позиции (рублей)</t>
  </si>
  <si>
    <t xml:space="preserve">    Для определения начальной (максимальной) цены контракта применён метод сопоставимых рыночных цен (анализа рынка) 
в соответствии с главой 5  типового Положения о закупках товаров, работ, услуг отдельными видами юридических лиц утвержденного приказом департамента государственных закупок Свердловской области от 27.12.2019 № 198-ОД «Об утверждении Типового положения о закупках товаров, работ, услуг отдельными видами юридических лиц»
</t>
  </si>
  <si>
    <t>Часть IV Обоснование начальной (максимальной) цены договора</t>
  </si>
  <si>
    <t>Цены для расчета НМЦД</t>
  </si>
  <si>
    <t>Оценка однородности совокупности значений цен, используемых в расчете НМЦД</t>
  </si>
  <si>
    <t>Начальная (максимальная) цена договора</t>
  </si>
  <si>
    <t>Цена за единицу товара, используемая для расчета НМЦД (рублей)</t>
  </si>
  <si>
    <t>Источник №4</t>
  </si>
  <si>
    <t>Источник №5</t>
  </si>
  <si>
    <t>Источник №6</t>
  </si>
  <si>
    <t>Дата подготовки обоснования начальной (максимальной) цены договора (далее - НМЦД): 21.05.2025</t>
  </si>
  <si>
    <t>усл.ед.</t>
  </si>
  <si>
    <t>Источник № 6: КП 951/3 от 19.04.2024</t>
  </si>
  <si>
    <t>Источник № 3: КП № 8/д от 17.03.2025</t>
  </si>
  <si>
    <t>Источник № 1: КП № 951/1 от 19.04.2024</t>
  </si>
  <si>
    <t>Источник № 4: КП № 4-обсл. от 17.03.2025</t>
  </si>
  <si>
    <t>Источник № 2: КП № 951/2 от 19.04.2024</t>
  </si>
  <si>
    <t>Источник № 5: КП № 7-дог. от 17.03.2025</t>
  </si>
  <si>
    <t>Техническое обслуживание автоматической пожарной сигнализации, системы оповещения и управления эвакуацией, внутреннего пожарного водопровода, систем охранной, тревожной сигнализации, системы контроля и управления доступом (АПС, СОУЭ, ВПВ, ОС, ТС, СКУД) ГАУЗ СО «ЦГКБ № 24»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</si>
</sst>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р.&quot;_-;\-* #,##0.00&quot;р.&quot;_-;_-* &quot;-&quot;??&quot;р.&quot;_-;_-@_-"/>
    <numFmt numFmtId="165" formatCode="#,##0.00\ _₽"/>
    <numFmt numFmtId="166" formatCode="#,##0_р_."/>
  </numFmts>
  <fonts count="14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indexed="8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1"/>
      <name val="Liberation Serif"/>
      <family val="1"/>
      <charset val="204"/>
    </font>
    <font>
      <b/>
      <sz val="11"/>
      <name val="Liberation Serif"/>
      <family val="1"/>
      <charset val="204"/>
    </font>
    <font>
      <b/>
      <sz val="11"/>
      <color indexed="8"/>
      <name val="Liberation Serif"/>
      <family val="1"/>
      <charset val="204"/>
    </font>
    <font>
      <sz val="10.5"/>
      <color indexed="8"/>
      <name val="Liberation Serif"/>
      <family val="1"/>
      <charset val="204"/>
    </font>
    <font>
      <sz val="10"/>
      <color indexed="8"/>
      <name val="Liberation Serif"/>
      <family val="1"/>
      <charset val="204"/>
    </font>
    <font>
      <sz val="10"/>
      <color theme="1"/>
      <name val="Liberation Serif"/>
      <family val="1"/>
      <charset val="204"/>
    </font>
    <font>
      <sz val="11"/>
      <color rgb="FFC00000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5" fillId="0" borderId="0" xfId="0" applyFont="1"/>
    <xf numFmtId="165" fontId="5" fillId="0" borderId="1" xfId="0" applyNumberFormat="1" applyFont="1" applyFill="1" applyBorder="1" applyAlignment="1">
      <alignment horizontal="center" vertical="center" wrapText="1"/>
    </xf>
    <xf numFmtId="39" fontId="9" fillId="2" borderId="1" xfId="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2" borderId="0" xfId="0" applyFont="1" applyFill="1" applyAlignment="1"/>
    <xf numFmtId="165" fontId="1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/>
    </xf>
    <xf numFmtId="164" fontId="9" fillId="2" borderId="9" xfId="1" applyFont="1" applyFill="1" applyBorder="1" applyAlignment="1">
      <alignment horizontal="center" vertical="center" wrapText="1"/>
    </xf>
    <xf numFmtId="164" fontId="9" fillId="2" borderId="10" xfId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textRotation="90" wrapText="1"/>
    </xf>
    <xf numFmtId="0" fontId="11" fillId="0" borderId="3" xfId="0" applyFont="1" applyFill="1" applyBorder="1" applyAlignment="1">
      <alignment horizontal="center" vertical="center" textRotation="90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textRotation="90" wrapText="1"/>
    </xf>
    <xf numFmtId="0" fontId="10" fillId="0" borderId="3" xfId="0" applyFont="1" applyFill="1" applyBorder="1" applyAlignment="1">
      <alignment horizontal="center" vertical="center" textRotation="90" wrapText="1"/>
    </xf>
    <xf numFmtId="0" fontId="11" fillId="0" borderId="5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0"/>
  <sheetViews>
    <sheetView tabSelected="1" view="pageBreakPreview" zoomScaleNormal="100" zoomScaleSheetLayoutView="100" workbookViewId="0">
      <selection activeCell="F10" sqref="F10"/>
    </sheetView>
  </sheetViews>
  <sheetFormatPr defaultColWidth="9.140625" defaultRowHeight="15"/>
  <cols>
    <col min="1" max="1" width="4.85546875" style="4" customWidth="1"/>
    <col min="2" max="2" width="48.85546875" style="4" customWidth="1"/>
    <col min="3" max="3" width="7.28515625" style="4" customWidth="1"/>
    <col min="4" max="4" width="6.28515625" style="4" customWidth="1"/>
    <col min="5" max="5" width="15.85546875" style="4" customWidth="1"/>
    <col min="6" max="6" width="15.42578125" style="4" customWidth="1"/>
    <col min="7" max="11" width="15.28515625" style="4" customWidth="1"/>
    <col min="12" max="12" width="15.42578125" style="4" customWidth="1"/>
    <col min="13" max="13" width="23.5703125" style="1" customWidth="1"/>
    <col min="14" max="14" width="16.85546875" style="1" customWidth="1"/>
    <col min="15" max="16384" width="9.140625" style="1"/>
  </cols>
  <sheetData>
    <row r="1" spans="1:14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s="2" customFormat="1" ht="15.75" customHeight="1">
      <c r="A2" s="21" t="s">
        <v>12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s="2" customFormat="1" ht="15.7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s="2" customFormat="1" ht="57.75" customHeight="1">
      <c r="A4" s="22" t="s">
        <v>11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14" s="2" customFormat="1" ht="16.5" customHeight="1">
      <c r="A5" s="23" t="s">
        <v>20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41.25" customHeight="1">
      <c r="A6" s="36" t="s">
        <v>3</v>
      </c>
      <c r="B6" s="34" t="s">
        <v>2</v>
      </c>
      <c r="C6" s="32" t="s">
        <v>0</v>
      </c>
      <c r="D6" s="37" t="s">
        <v>1</v>
      </c>
      <c r="E6" s="24" t="s">
        <v>13</v>
      </c>
      <c r="F6" s="25"/>
      <c r="G6" s="24" t="s">
        <v>9</v>
      </c>
      <c r="H6" s="39"/>
      <c r="I6" s="39"/>
      <c r="J6" s="39"/>
      <c r="K6" s="39"/>
      <c r="L6" s="39"/>
      <c r="M6" s="24" t="s">
        <v>14</v>
      </c>
      <c r="N6" s="25"/>
    </row>
    <row r="7" spans="1:14" ht="49.5" customHeight="1">
      <c r="A7" s="36"/>
      <c r="B7" s="35"/>
      <c r="C7" s="33"/>
      <c r="D7" s="38"/>
      <c r="E7" s="12" t="s">
        <v>10</v>
      </c>
      <c r="F7" s="13" t="s">
        <v>16</v>
      </c>
      <c r="G7" s="11" t="s">
        <v>4</v>
      </c>
      <c r="H7" s="18" t="s">
        <v>5</v>
      </c>
      <c r="I7" s="19" t="s">
        <v>6</v>
      </c>
      <c r="J7" s="19" t="s">
        <v>17</v>
      </c>
      <c r="K7" s="19" t="s">
        <v>18</v>
      </c>
      <c r="L7" s="19" t="s">
        <v>19</v>
      </c>
      <c r="M7" s="14" t="s">
        <v>8</v>
      </c>
      <c r="N7" s="14" t="s">
        <v>7</v>
      </c>
    </row>
    <row r="8" spans="1:14" ht="105">
      <c r="A8" s="7">
        <v>1</v>
      </c>
      <c r="B8" s="8" t="s">
        <v>28</v>
      </c>
      <c r="C8" s="9" t="s">
        <v>21</v>
      </c>
      <c r="D8" s="10">
        <v>12</v>
      </c>
      <c r="E8" s="5">
        <f>D8*F8</f>
        <v>936000</v>
      </c>
      <c r="F8" s="17">
        <f>M8</f>
        <v>78000</v>
      </c>
      <c r="G8" s="5">
        <f>648000/12</f>
        <v>54000</v>
      </c>
      <c r="H8" s="5">
        <f>780000/12</f>
        <v>65000</v>
      </c>
      <c r="I8" s="5">
        <v>105000</v>
      </c>
      <c r="J8" s="5">
        <v>93000</v>
      </c>
      <c r="K8" s="5">
        <v>84000</v>
      </c>
      <c r="L8" s="5">
        <f>804000/12</f>
        <v>67000</v>
      </c>
      <c r="M8" s="5">
        <f>ROUNDDOWN(AVERAGE(G8:L8),2)</f>
        <v>78000</v>
      </c>
      <c r="N8" s="5">
        <f>(_xlfn.STDEV.S(G8:L8)/AVERAGE(G8:L8))*100</f>
        <v>24.700706828291892</v>
      </c>
    </row>
    <row r="9" spans="1:14" ht="12.75" customHeight="1">
      <c r="A9" s="29" t="s">
        <v>15</v>
      </c>
      <c r="B9" s="30"/>
      <c r="C9" s="30"/>
      <c r="D9" s="31"/>
      <c r="E9" s="6">
        <f>SUM(E8:E8)</f>
        <v>936000</v>
      </c>
      <c r="F9" s="27"/>
      <c r="G9" s="28"/>
      <c r="H9" s="28"/>
      <c r="I9" s="28"/>
      <c r="J9" s="28"/>
      <c r="K9" s="28"/>
      <c r="L9" s="28"/>
      <c r="M9" s="28"/>
      <c r="N9" s="28"/>
    </row>
    <row r="10" spans="1:14" s="3" customFormat="1">
      <c r="A10" s="16" t="s">
        <v>24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spans="1:14" s="3" customFormat="1">
      <c r="A11" s="16" t="s">
        <v>26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</row>
    <row r="12" spans="1:14" s="3" customFormat="1">
      <c r="A12" s="16" t="s">
        <v>23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  <row r="13" spans="1:14" s="3" customFormat="1">
      <c r="A13" s="16" t="s">
        <v>25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</row>
    <row r="14" spans="1:14">
      <c r="A14" s="16" t="s">
        <v>27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</row>
    <row r="15" spans="1:14">
      <c r="A15" s="26" t="s">
        <v>22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20" spans="3:3">
      <c r="C20" s="15"/>
    </row>
  </sheetData>
  <mergeCells count="15">
    <mergeCell ref="E6:F6"/>
    <mergeCell ref="A15:N15"/>
    <mergeCell ref="F9:N9"/>
    <mergeCell ref="A9:D9"/>
    <mergeCell ref="C6:C7"/>
    <mergeCell ref="B6:B7"/>
    <mergeCell ref="A6:A7"/>
    <mergeCell ref="D6:D7"/>
    <mergeCell ref="M6:N6"/>
    <mergeCell ref="G6:L6"/>
    <mergeCell ref="A1:N1"/>
    <mergeCell ref="A2:N2"/>
    <mergeCell ref="A3:N3"/>
    <mergeCell ref="A4:N4"/>
    <mergeCell ref="A5:N5"/>
  </mergeCells>
  <phoneticPr fontId="4" type="noConversion"/>
  <pageMargins left="0.39370078740157483" right="0" top="0.78740157480314965" bottom="0.78740157480314965" header="0" footer="0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ОНМЦК</vt:lpstr>
      <vt:lpstr>ОНМЦК!Область_печати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nchln_key02</dc:creator>
  <cp:lastModifiedBy>admin</cp:lastModifiedBy>
  <cp:lastPrinted>2025-05-21T11:56:04Z</cp:lastPrinted>
  <dcterms:created xsi:type="dcterms:W3CDTF">2014-06-16T13:17:11Z</dcterms:created>
  <dcterms:modified xsi:type="dcterms:W3CDTF">2025-05-21T11:56:06Z</dcterms:modified>
</cp:coreProperties>
</file>