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НМЦД " sheetId="2" r:id="rId1"/>
  </sheets>
  <calcPr calcId="145621"/>
</workbook>
</file>

<file path=xl/calcChain.xml><?xml version="1.0" encoding="utf-8"?>
<calcChain xmlns="http://schemas.openxmlformats.org/spreadsheetml/2006/main">
  <c r="I7" i="2" l="1"/>
  <c r="I8" i="2"/>
  <c r="I9" i="2"/>
  <c r="J7" i="2" l="1"/>
  <c r="K7" i="2" s="1"/>
  <c r="J8" i="2"/>
  <c r="K8" i="2" s="1"/>
  <c r="L9" i="2"/>
  <c r="M9" i="2" s="1"/>
  <c r="L8" i="2" l="1"/>
  <c r="M8" i="2" s="1"/>
  <c r="L7" i="2"/>
  <c r="M7" i="2" s="1"/>
  <c r="J9" i="2"/>
  <c r="K9" i="2" s="1"/>
  <c r="I6" i="2"/>
  <c r="J6" i="2" l="1"/>
  <c r="K6" i="2" s="1"/>
  <c r="L6" i="2"/>
  <c r="M6" i="2" s="1"/>
  <c r="I5" i="2" l="1"/>
  <c r="L5" i="2" s="1"/>
  <c r="M5" i="2" s="1"/>
  <c r="M10" i="2" s="1"/>
  <c r="J5" i="2" l="1"/>
  <c r="K5" i="2" s="1"/>
  <c r="I12" i="2" l="1"/>
</calcChain>
</file>

<file path=xl/sharedStrings.xml><?xml version="1.0" encoding="utf-8"?>
<sst xmlns="http://schemas.openxmlformats.org/spreadsheetml/2006/main" count="37" uniqueCount="29">
  <si>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</si>
  <si>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</si>
  <si>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</si>
  <si>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</si>
  <si>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</si>
  <si>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</si>
  <si>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</si>
  <si>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</si>
  <si>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</si>
  <si>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</si>
  <si>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</si>
  <si>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</si>
  <si>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</si>
  <si>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</si>
  <si>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</si>
  <si>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</si>
  <si>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</si>
  <si>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</si>
  <si>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</si>
  <si>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>кг</t>
  </si>
  <si>
    <t xml:space="preserve"> </t>
  </si>
  <si>
    <t>Приложение № 2
к запросу котировок в электронной форме 
от «___» ________ 202_ г. № ___</t>
  </si>
  <si>
    <t>Обоснование начальной (максимальной) цены Договора на поставку продуктов питания (овощи свежие вакуум)</t>
  </si>
  <si>
    <t xml:space="preserve">При определениеии начальной (максимальной) цены Договора на поставку продуктов питания (овощи свежие вакуум) применен метод сопоставимых рыночных цен (анализ рынка). </t>
  </si>
  <si>
    <t>Картофель очищенный в вакуумной упаковке</t>
  </si>
  <si>
    <t>Лук очищенный в вакуумной упаковке</t>
  </si>
  <si>
    <t>Морковь очищенная в вакуумной упаковке</t>
  </si>
  <si>
    <t>Свекла очищенная в вакуумной упаковке</t>
  </si>
  <si>
    <t>Капуста очищенная в вакуумной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</si>
</sst>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Normal="100" workbookViewId="0">
      <selection activeCell="M7" sqref="M7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4.140625" style="1" customWidth="1"/>
    <col min="4" max="4" width="5.85546875" style="1" bestFit="1" customWidth="1"/>
    <col min="5" max="5" width="12.140625" style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6.42578125" style="1" customWidth="1"/>
    <col min="10" max="10" width="13.140625" style="1" bestFit="1" customWidth="1"/>
    <col min="11" max="11" width="9.85546875" style="1" bestFit="1" customWidth="1"/>
    <col min="12" max="12" width="11" style="1" customWidth="1"/>
    <col min="13" max="13" width="14.7109375" style="1" customWidth="1"/>
    <col min="14" max="16384" width="9.140625" style="1"/>
  </cols>
  <sheetData>
    <row r="1" spans="1:13" ht="67.5" customHeight="1" x14ac:dyDescent="0.2">
      <c r="I1" s="34" t="s">
        <v>21</v>
      </c>
      <c r="J1" s="34"/>
      <c r="K1" s="34"/>
      <c r="L1" s="34"/>
      <c r="M1" s="34"/>
    </row>
    <row r="2" spans="1:13" ht="39" customHeight="1" x14ac:dyDescent="0.2">
      <c r="A2" s="35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33.5" customHeight="1" x14ac:dyDescent="0.2">
      <c r="A3" s="37" t="s">
        <v>0</v>
      </c>
      <c r="B3" s="37" t="s">
        <v>1</v>
      </c>
      <c r="C3" s="37" t="s">
        <v>2</v>
      </c>
      <c r="D3" s="37" t="s">
        <v>3</v>
      </c>
      <c r="E3" s="37" t="s">
        <v>18</v>
      </c>
      <c r="F3" s="37" t="s">
        <v>4</v>
      </c>
      <c r="G3" s="37"/>
      <c r="H3" s="37"/>
      <c r="I3" s="39" t="s">
        <v>5</v>
      </c>
      <c r="J3" s="39"/>
      <c r="K3" s="39"/>
      <c r="L3" s="40" t="s">
        <v>6</v>
      </c>
      <c r="M3" s="40"/>
    </row>
    <row r="4" spans="1:13" ht="146.25" customHeight="1" x14ac:dyDescent="0.2">
      <c r="A4" s="37"/>
      <c r="B4" s="38"/>
      <c r="C4" s="37"/>
      <c r="D4" s="38"/>
      <c r="E4" s="38"/>
      <c r="F4" s="16" t="s">
        <v>15</v>
      </c>
      <c r="G4" s="16" t="s">
        <v>16</v>
      </c>
      <c r="H4" s="16" t="s">
        <v>17</v>
      </c>
      <c r="I4" s="16" t="s">
        <v>7</v>
      </c>
      <c r="J4" s="16" t="s">
        <v>8</v>
      </c>
      <c r="K4" s="16" t="s">
        <v>9</v>
      </c>
      <c r="L4" s="17" t="s">
        <v>10</v>
      </c>
      <c r="M4" s="17" t="s">
        <v>11</v>
      </c>
    </row>
    <row r="5" spans="1:13" s="2" customFormat="1" ht="31.5" x14ac:dyDescent="0.25">
      <c r="A5" s="21">
        <v>1</v>
      </c>
      <c r="B5" s="30" t="s">
        <v>28</v>
      </c>
      <c r="C5" s="22" t="s">
        <v>14</v>
      </c>
      <c r="D5" s="25" t="s">
        <v>19</v>
      </c>
      <c r="E5" s="25">
        <v>800</v>
      </c>
      <c r="F5" s="26">
        <v>120</v>
      </c>
      <c r="G5" s="27">
        <v>120</v>
      </c>
      <c r="H5" s="27">
        <v>95</v>
      </c>
      <c r="I5" s="5">
        <f>AVERAGE(F5:H5)</f>
        <v>111.66666666666667</v>
      </c>
      <c r="J5" s="6">
        <f>SQRT(((SUM((POWER(H5-I5,2)),(POWER(G5-I5,2)),(POWER(F5-I5,2)))/(COLUMNS(F5:H5)-1))))</f>
        <v>14.433756729740644</v>
      </c>
      <c r="K5" s="6">
        <f>J5/I5*100</f>
        <v>12.925752295290128</v>
      </c>
      <c r="L5" s="7">
        <f>ROUND(I5,2)</f>
        <v>111.67</v>
      </c>
      <c r="M5" s="7">
        <f>L5*E5</f>
        <v>89336</v>
      </c>
    </row>
    <row r="6" spans="1:13" s="2" customFormat="1" ht="31.5" x14ac:dyDescent="0.25">
      <c r="A6" s="21">
        <v>2</v>
      </c>
      <c r="B6" s="29" t="s">
        <v>24</v>
      </c>
      <c r="C6" s="22" t="s">
        <v>14</v>
      </c>
      <c r="D6" s="25" t="s">
        <v>19</v>
      </c>
      <c r="E6" s="25">
        <v>1670</v>
      </c>
      <c r="F6" s="26">
        <v>120</v>
      </c>
      <c r="G6" s="5">
        <v>118</v>
      </c>
      <c r="H6" s="5">
        <v>95</v>
      </c>
      <c r="I6" s="5">
        <f t="shared" ref="I6:I9" si="0">AVERAGE(F6:H6)</f>
        <v>111</v>
      </c>
      <c r="J6" s="6">
        <f t="shared" ref="J6:J9" si="1">SQRT(((SUM((POWER(H6-I6,2)),(POWER(G6-I6,2)),(POWER(F6-I6,2)))/(COLUMNS(F6:H6)-1))))</f>
        <v>13.892443989449804</v>
      </c>
      <c r="K6" s="6">
        <f t="shared" ref="K6:K9" si="2">J6/I6*100</f>
        <v>12.515715305810634</v>
      </c>
      <c r="L6" s="7">
        <f t="shared" ref="L6:L9" si="3">ROUND(I6,2)</f>
        <v>111</v>
      </c>
      <c r="M6" s="7">
        <f t="shared" ref="M6:M9" si="4">L6*E6</f>
        <v>185370</v>
      </c>
    </row>
    <row r="7" spans="1:13" s="2" customFormat="1" ht="45.75" customHeight="1" x14ac:dyDescent="0.25">
      <c r="A7" s="21">
        <v>3</v>
      </c>
      <c r="B7" s="29" t="s">
        <v>25</v>
      </c>
      <c r="C7" s="22" t="s">
        <v>14</v>
      </c>
      <c r="D7" s="25" t="s">
        <v>19</v>
      </c>
      <c r="E7" s="25">
        <v>360</v>
      </c>
      <c r="F7" s="26">
        <v>120</v>
      </c>
      <c r="G7" s="5">
        <v>110</v>
      </c>
      <c r="H7" s="5">
        <v>95</v>
      </c>
      <c r="I7" s="5">
        <f t="shared" si="0"/>
        <v>108.33333333333333</v>
      </c>
      <c r="J7" s="6">
        <f t="shared" si="1"/>
        <v>12.583057392117917</v>
      </c>
      <c r="K7" s="6">
        <f t="shared" si="2"/>
        <v>11.615129900416539</v>
      </c>
      <c r="L7" s="7">
        <f t="shared" si="3"/>
        <v>108.33</v>
      </c>
      <c r="M7" s="7">
        <f t="shared" si="4"/>
        <v>38998.800000000003</v>
      </c>
    </row>
    <row r="8" spans="1:13" s="2" customFormat="1" ht="31.5" x14ac:dyDescent="0.25">
      <c r="A8" s="21">
        <v>4</v>
      </c>
      <c r="B8" s="28" t="s">
        <v>26</v>
      </c>
      <c r="C8" s="22" t="s">
        <v>14</v>
      </c>
      <c r="D8" s="25" t="s">
        <v>19</v>
      </c>
      <c r="E8" s="25">
        <v>460</v>
      </c>
      <c r="F8" s="26">
        <v>120</v>
      </c>
      <c r="G8" s="5">
        <v>105</v>
      </c>
      <c r="H8" s="5">
        <v>95</v>
      </c>
      <c r="I8" s="5">
        <f t="shared" si="0"/>
        <v>106.66666666666667</v>
      </c>
      <c r="J8" s="6">
        <f t="shared" si="1"/>
        <v>12.583057392117917</v>
      </c>
      <c r="K8" s="6">
        <f t="shared" si="2"/>
        <v>11.796616305110547</v>
      </c>
      <c r="L8" s="7">
        <f t="shared" si="3"/>
        <v>106.67</v>
      </c>
      <c r="M8" s="7">
        <f t="shared" si="4"/>
        <v>49068.200000000004</v>
      </c>
    </row>
    <row r="9" spans="1:13" s="2" customFormat="1" ht="31.5" x14ac:dyDescent="0.25">
      <c r="A9" s="21">
        <v>5</v>
      </c>
      <c r="B9" s="29" t="s">
        <v>27</v>
      </c>
      <c r="C9" s="22" t="s">
        <v>14</v>
      </c>
      <c r="D9" s="25" t="s">
        <v>19</v>
      </c>
      <c r="E9" s="25">
        <v>360</v>
      </c>
      <c r="F9" s="26">
        <v>120</v>
      </c>
      <c r="G9" s="5">
        <v>106</v>
      </c>
      <c r="H9" s="5">
        <v>95</v>
      </c>
      <c r="I9" s="5">
        <f t="shared" si="0"/>
        <v>107</v>
      </c>
      <c r="J9" s="6">
        <f t="shared" si="1"/>
        <v>12.529964086141668</v>
      </c>
      <c r="K9" s="6">
        <f t="shared" si="2"/>
        <v>11.710246809478194</v>
      </c>
      <c r="L9" s="7">
        <f t="shared" si="3"/>
        <v>107</v>
      </c>
      <c r="M9" s="7">
        <f t="shared" si="4"/>
        <v>38520</v>
      </c>
    </row>
    <row r="10" spans="1:13" s="2" customFormat="1" ht="21" customHeight="1" x14ac:dyDescent="0.25">
      <c r="A10" s="3"/>
      <c r="B10" s="24"/>
      <c r="C10" s="4"/>
      <c r="D10" s="23"/>
      <c r="E10" s="24"/>
      <c r="F10" s="18"/>
      <c r="G10" s="18"/>
      <c r="H10" s="18"/>
      <c r="I10" s="18"/>
      <c r="J10" s="18"/>
      <c r="K10" s="18"/>
      <c r="L10" s="18"/>
      <c r="M10" s="18">
        <f>SUM(M5:M9)</f>
        <v>401293</v>
      </c>
    </row>
    <row r="11" spans="1:13" s="2" customFormat="1" ht="21" customHeight="1" x14ac:dyDescent="0.25">
      <c r="A11" s="3"/>
    </row>
    <row r="12" spans="1:13" ht="15.75" customHeight="1" x14ac:dyDescent="0.2">
      <c r="A12" s="31" t="s">
        <v>12</v>
      </c>
      <c r="B12" s="31"/>
      <c r="C12" s="31"/>
      <c r="D12" s="31"/>
      <c r="E12" s="31"/>
      <c r="F12" s="31"/>
      <c r="G12" s="31"/>
      <c r="H12" s="31"/>
      <c r="I12" s="19">
        <f>M10</f>
        <v>401293</v>
      </c>
      <c r="J12" s="8" t="s">
        <v>13</v>
      </c>
      <c r="K12" s="20" t="s">
        <v>20</v>
      </c>
      <c r="L12" s="8"/>
      <c r="M12" s="9"/>
    </row>
    <row r="13" spans="1:13" ht="36" customHeight="1" x14ac:dyDescent="0.25">
      <c r="A13" s="32" t="s">
        <v>23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ht="15.75" x14ac:dyDescent="0.25">
      <c r="A14" s="34"/>
      <c r="B14" s="34"/>
      <c r="C14" s="34"/>
      <c r="D14" s="34"/>
      <c r="E14" s="10"/>
      <c r="F14" s="11"/>
      <c r="G14" s="12"/>
      <c r="H14" s="13"/>
      <c r="I14" s="14"/>
      <c r="J14" s="14"/>
      <c r="K14" s="14"/>
      <c r="L14" s="14"/>
      <c r="M14" s="14"/>
    </row>
    <row r="15" spans="1:13" ht="15.7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8" spans="9:9" x14ac:dyDescent="0.2">
      <c r="I18" s="15"/>
    </row>
  </sheetData>
  <mergeCells count="13">
    <mergeCell ref="A12:H12"/>
    <mergeCell ref="A13:M13"/>
    <mergeCell ref="A14:D14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1</cp:lastModifiedBy>
  <cp:revision>3</cp:revision>
  <cp:lastPrinted>2024-03-20T11:15:45Z</cp:lastPrinted>
  <dcterms:created xsi:type="dcterms:W3CDTF">2014-05-19T23:28:21Z</dcterms:created>
  <dcterms:modified xsi:type="dcterms:W3CDTF">2025-06-04T10:53:47Z</dcterms:modified>
</cp:coreProperties>
</file>