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570" windowHeight="80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I20" i="1"/>
  <c r="D19" i="1" l="1"/>
  <c r="F19" i="1"/>
  <c r="H19" i="1"/>
  <c r="F14" i="1" l="1"/>
  <c r="F15" i="1"/>
  <c r="F16" i="1"/>
  <c r="F17" i="1"/>
  <c r="F18" i="1"/>
  <c r="H10" i="1"/>
  <c r="F20" i="1" l="1"/>
  <c r="H15" i="1"/>
  <c r="H11" i="1"/>
  <c r="H17" i="1"/>
  <c r="H16" i="1"/>
  <c r="H14" i="1"/>
  <c r="H13" i="1"/>
  <c r="D18" i="1"/>
  <c r="D17" i="1"/>
  <c r="D16" i="1"/>
  <c r="D15" i="1"/>
  <c r="D14" i="1"/>
  <c r="D13" i="1"/>
  <c r="D12" i="1"/>
  <c r="D11" i="1"/>
  <c r="D10" i="1"/>
  <c r="H12" i="1" l="1"/>
  <c r="H18" i="1"/>
  <c r="D9" i="1"/>
  <c r="D20" i="1" l="1"/>
  <c r="J20" i="1" l="1"/>
  <c r="H9" i="1" l="1"/>
  <c r="H20" i="1" s="1"/>
</calcChain>
</file>

<file path=xl/sharedStrings.xml><?xml version="1.0" encoding="utf-8"?>
<sst xmlns="http://schemas.openxmlformats.org/spreadsheetml/2006/main" count="38" uniqueCount="36">
  <si>
    <t>№</t>
  </si>
  <si>
    <t>ИТОГО</t>
  </si>
  <si>
    <t>ПП</t>
  </si>
  <si>
    <t xml:space="preserve">Источник №1           </t>
  </si>
  <si>
    <t xml:space="preserve">Источник №2            </t>
  </si>
  <si>
    <t>Источник №3</t>
  </si>
  <si>
    <t>Наименование</t>
  </si>
  <si>
    <t>Согласно описания предмета закупки (технического задания)</t>
  </si>
  <si>
    <t>Основные характеристики предмета закупки</t>
  </si>
  <si>
    <t>Обоснование начальной (максимальной) цены договора</t>
  </si>
  <si>
    <r>
      <t>НМЦД</t>
    </r>
    <r>
      <rPr>
        <vertAlign val="superscript"/>
        <sz val="12"/>
        <rFont val="Times New Roman"/>
        <family val="1"/>
        <charset val="204"/>
      </rPr>
      <t>рын</t>
    </r>
  </si>
  <si>
    <t>Используемый метод определения Н(М)ЦД с обоснованием:</t>
  </si>
  <si>
    <t>Сумма, руб.</t>
  </si>
  <si>
    <t>Директор                          _____________                  А.В. Масанов</t>
  </si>
  <si>
    <t>В целях расчета начальной (максимальной) цены договора использован метод сопоставимых рыночных цен (анализа рынка)</t>
  </si>
  <si>
    <t>№ коммерческого предложения, реестрового номера контракта/договора</t>
  </si>
  <si>
    <t>Количество закупаемых товаров</t>
  </si>
  <si>
    <t xml:space="preserve"> </t>
  </si>
  <si>
    <t>Раздел 12. ПРОТОКОЛ ОБОСНОВАНИЯ НАЧАЛЬНОЙ (МАКСИМАЛЬНОЙ) ЦЕНЫ ДОГОВОРА</t>
  </si>
  <si>
    <t>Поставка спортивного оборудования и инвентаря</t>
  </si>
  <si>
    <t xml:space="preserve">Доска гибкая для прыжков  </t>
  </si>
  <si>
    <t>Система для сушки перчаток и коньков просушивает до 16 предметов</t>
  </si>
  <si>
    <t xml:space="preserve">Тележка для белья </t>
  </si>
  <si>
    <t xml:space="preserve">Тележка для одежды мобильная </t>
  </si>
  <si>
    <t xml:space="preserve">Сетка для волейбола </t>
  </si>
  <si>
    <t xml:space="preserve">Тележка гидравлическая </t>
  </si>
  <si>
    <t>Шкаф для сушки формы, одежды и инвентаря</t>
  </si>
  <si>
    <t>Печь формовочная для коньков</t>
  </si>
  <si>
    <t>Стойка баскетбольная мобильная складная</t>
  </si>
  <si>
    <t xml:space="preserve">Стойки для волейбольной сетки </t>
  </si>
  <si>
    <t xml:space="preserve">Вышка судейская для волейбола </t>
  </si>
  <si>
    <t>КП №1 
от 09.06.2025</t>
  </si>
  <si>
    <t>КП №2 
от 10.06.2025</t>
  </si>
  <si>
    <t>КП №3 
от 10.06.2025</t>
  </si>
  <si>
    <t xml:space="preserve"> В соответствии принципом результативности и эффективности использования финансовых средств и в целях экономии собственных средств, Заказчик использует для обоснования Н(М)ЦД коммерческое предложение с наименьшей ценой. 
Учитывая изложенное начальная (максимальная) цена договора составляет: 13 985 872,00 (тринадцать миллионов девятьсот восемьдесят пять тысяч восемьсот семьдесят два) рубля 00 копеек</t>
  </si>
  <si>
    <t>Дата подготовки обоснования НМЦД: 10.06.2025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</si>
</sst>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5" zoomScaleNormal="85" workbookViewId="0">
      <selection activeCell="M16" sqref="M16"/>
    </sheetView>
  </sheetViews>
  <sheetFormatPr defaultColWidth="9.140625" defaultRowHeight="15.75" x14ac:dyDescent="0.25"/>
  <cols>
    <col min="1" max="1" width="6.5703125" style="13" customWidth="1"/>
    <col min="2" max="2" width="42.28515625" style="13" customWidth="1"/>
    <col min="3" max="8" width="16.28515625" style="13" customWidth="1"/>
    <col min="9" max="9" width="14" style="13" customWidth="1"/>
    <col min="10" max="10" width="21" style="13" customWidth="1"/>
    <col min="11" max="11" width="13" style="13" customWidth="1"/>
    <col min="12" max="16384" width="9.140625" style="13"/>
  </cols>
  <sheetData>
    <row r="1" spans="1:10" ht="30" customHeight="1" x14ac:dyDescent="0.2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9.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 t="s">
        <v>9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35.25" customHeight="1" x14ac:dyDescent="0.25">
      <c r="A4" s="18" t="s">
        <v>8</v>
      </c>
      <c r="B4" s="18"/>
      <c r="C4" s="18" t="s">
        <v>7</v>
      </c>
      <c r="D4" s="18"/>
      <c r="E4" s="18"/>
      <c r="F4" s="18"/>
      <c r="G4" s="18"/>
      <c r="H4" s="18"/>
      <c r="I4" s="18"/>
      <c r="J4" s="18"/>
    </row>
    <row r="5" spans="1:10" ht="39" customHeight="1" x14ac:dyDescent="0.25">
      <c r="A5" s="18" t="s">
        <v>11</v>
      </c>
      <c r="B5" s="18"/>
      <c r="C5" s="18" t="s">
        <v>14</v>
      </c>
      <c r="D5" s="18"/>
      <c r="E5" s="18"/>
      <c r="F5" s="18"/>
      <c r="G5" s="18"/>
      <c r="H5" s="18"/>
      <c r="I5" s="18"/>
      <c r="J5" s="18"/>
    </row>
    <row r="6" spans="1:10" ht="21.75" customHeight="1" x14ac:dyDescent="0.25">
      <c r="A6" s="12" t="s">
        <v>0</v>
      </c>
      <c r="B6" s="28" t="s">
        <v>6</v>
      </c>
      <c r="C6" s="22" t="s">
        <v>15</v>
      </c>
      <c r="D6" s="24"/>
      <c r="E6" s="24"/>
      <c r="F6" s="24"/>
      <c r="G6" s="24"/>
      <c r="H6" s="23"/>
      <c r="I6" s="19" t="s">
        <v>16</v>
      </c>
      <c r="J6" s="19" t="s">
        <v>10</v>
      </c>
    </row>
    <row r="7" spans="1:10" ht="18" customHeight="1" x14ac:dyDescent="0.25">
      <c r="A7" s="19" t="s">
        <v>2</v>
      </c>
      <c r="B7" s="29"/>
      <c r="C7" s="22" t="s">
        <v>3</v>
      </c>
      <c r="D7" s="23"/>
      <c r="E7" s="22" t="s">
        <v>4</v>
      </c>
      <c r="F7" s="23"/>
      <c r="G7" s="22" t="s">
        <v>5</v>
      </c>
      <c r="H7" s="23"/>
      <c r="I7" s="19"/>
      <c r="J7" s="19"/>
    </row>
    <row r="8" spans="1:10" ht="39" customHeight="1" x14ac:dyDescent="0.25">
      <c r="A8" s="27"/>
      <c r="B8" s="29"/>
      <c r="C8" s="11" t="s">
        <v>31</v>
      </c>
      <c r="D8" s="11" t="s">
        <v>12</v>
      </c>
      <c r="E8" s="11" t="s">
        <v>32</v>
      </c>
      <c r="F8" s="11" t="s">
        <v>12</v>
      </c>
      <c r="G8" s="11" t="s">
        <v>33</v>
      </c>
      <c r="H8" s="11" t="s">
        <v>12</v>
      </c>
      <c r="I8" s="19"/>
      <c r="J8" s="19"/>
    </row>
    <row r="9" spans="1:10" ht="34.9" customHeight="1" x14ac:dyDescent="0.25">
      <c r="A9" s="12">
        <v>1</v>
      </c>
      <c r="B9" s="6" t="s">
        <v>20</v>
      </c>
      <c r="C9" s="1">
        <v>133100</v>
      </c>
      <c r="D9" s="1">
        <f t="shared" ref="D9:D19" si="0">C9*I9</f>
        <v>133100</v>
      </c>
      <c r="E9" s="1">
        <v>121000</v>
      </c>
      <c r="F9" s="2">
        <f>E9*I9</f>
        <v>121000</v>
      </c>
      <c r="G9" s="2">
        <v>127050</v>
      </c>
      <c r="H9" s="2">
        <f t="shared" ref="H9:H19" si="1">G9*I9</f>
        <v>127050</v>
      </c>
      <c r="I9" s="10">
        <v>1</v>
      </c>
      <c r="J9" s="2">
        <v>121000</v>
      </c>
    </row>
    <row r="10" spans="1:10" ht="34.9" customHeight="1" x14ac:dyDescent="0.25">
      <c r="A10" s="12">
        <v>2</v>
      </c>
      <c r="B10" s="6" t="s">
        <v>27</v>
      </c>
      <c r="C10" s="1">
        <v>135740</v>
      </c>
      <c r="D10" s="1">
        <f t="shared" si="0"/>
        <v>407220</v>
      </c>
      <c r="E10" s="1">
        <v>123400</v>
      </c>
      <c r="F10" s="2">
        <f>E10*I10</f>
        <v>370200</v>
      </c>
      <c r="G10" s="2">
        <v>129570</v>
      </c>
      <c r="H10" s="2">
        <f>G10*I10</f>
        <v>388710</v>
      </c>
      <c r="I10" s="10">
        <v>3</v>
      </c>
      <c r="J10" s="2">
        <v>370200</v>
      </c>
    </row>
    <row r="11" spans="1:10" ht="34.9" customHeight="1" x14ac:dyDescent="0.25">
      <c r="A11" s="12">
        <v>3</v>
      </c>
      <c r="B11" s="6" t="s">
        <v>21</v>
      </c>
      <c r="C11" s="1">
        <v>437800.00000000006</v>
      </c>
      <c r="D11" s="1">
        <f t="shared" si="0"/>
        <v>3502400.0000000005</v>
      </c>
      <c r="E11" s="1">
        <v>398000</v>
      </c>
      <c r="F11" s="2">
        <f>E11*I11</f>
        <v>3184000</v>
      </c>
      <c r="G11" s="2">
        <v>417900</v>
      </c>
      <c r="H11" s="2">
        <f t="shared" si="1"/>
        <v>3343200</v>
      </c>
      <c r="I11" s="10">
        <v>8</v>
      </c>
      <c r="J11" s="2">
        <v>3184000</v>
      </c>
    </row>
    <row r="12" spans="1:10" ht="34.9" customHeight="1" x14ac:dyDescent="0.25">
      <c r="A12" s="12">
        <v>4</v>
      </c>
      <c r="B12" s="6" t="s">
        <v>22</v>
      </c>
      <c r="C12" s="1">
        <v>15950.000000000002</v>
      </c>
      <c r="D12" s="1">
        <f t="shared" si="0"/>
        <v>159500.00000000003</v>
      </c>
      <c r="E12" s="1">
        <v>14500</v>
      </c>
      <c r="F12" s="2">
        <f>E12*I12</f>
        <v>145000</v>
      </c>
      <c r="G12" s="2">
        <v>15225</v>
      </c>
      <c r="H12" s="2">
        <f t="shared" si="1"/>
        <v>152250</v>
      </c>
      <c r="I12" s="10">
        <v>10</v>
      </c>
      <c r="J12" s="2">
        <v>145000</v>
      </c>
    </row>
    <row r="13" spans="1:10" ht="34.9" customHeight="1" x14ac:dyDescent="0.25">
      <c r="A13" s="12">
        <v>5</v>
      </c>
      <c r="B13" s="6" t="s">
        <v>23</v>
      </c>
      <c r="C13" s="1">
        <v>5940.0000000000009</v>
      </c>
      <c r="D13" s="1">
        <f t="shared" si="0"/>
        <v>11880.000000000002</v>
      </c>
      <c r="E13" s="1">
        <v>5400</v>
      </c>
      <c r="F13" s="2">
        <f>E13*I13</f>
        <v>10800</v>
      </c>
      <c r="G13" s="2">
        <v>5670</v>
      </c>
      <c r="H13" s="2">
        <f t="shared" si="1"/>
        <v>11340</v>
      </c>
      <c r="I13" s="10">
        <v>2</v>
      </c>
      <c r="J13" s="2">
        <v>10800</v>
      </c>
    </row>
    <row r="14" spans="1:10" ht="34.9" customHeight="1" x14ac:dyDescent="0.25">
      <c r="A14" s="12">
        <v>6</v>
      </c>
      <c r="B14" s="6" t="s">
        <v>25</v>
      </c>
      <c r="C14" s="1">
        <v>22660.000000000004</v>
      </c>
      <c r="D14" s="1">
        <f t="shared" si="0"/>
        <v>90640.000000000015</v>
      </c>
      <c r="E14" s="1">
        <v>20600</v>
      </c>
      <c r="F14" s="2">
        <f t="shared" ref="F14:F19" si="2">E14*I14</f>
        <v>82400</v>
      </c>
      <c r="G14" s="2">
        <v>21630</v>
      </c>
      <c r="H14" s="2">
        <f t="shared" si="1"/>
        <v>86520</v>
      </c>
      <c r="I14" s="10">
        <v>4</v>
      </c>
      <c r="J14" s="2">
        <v>82400</v>
      </c>
    </row>
    <row r="15" spans="1:10" ht="34.9" customHeight="1" x14ac:dyDescent="0.25">
      <c r="A15" s="12">
        <v>7</v>
      </c>
      <c r="B15" s="6" t="s">
        <v>28</v>
      </c>
      <c r="C15" s="1">
        <v>1424500</v>
      </c>
      <c r="D15" s="1">
        <f t="shared" si="0"/>
        <v>2849000</v>
      </c>
      <c r="E15" s="1">
        <v>1295000</v>
      </c>
      <c r="F15" s="2">
        <f t="shared" si="2"/>
        <v>2590000</v>
      </c>
      <c r="G15" s="2">
        <v>1359750</v>
      </c>
      <c r="H15" s="2">
        <f t="shared" si="1"/>
        <v>2719500</v>
      </c>
      <c r="I15" s="10">
        <v>2</v>
      </c>
      <c r="J15" s="2">
        <v>2590000</v>
      </c>
    </row>
    <row r="16" spans="1:10" ht="34.9" customHeight="1" x14ac:dyDescent="0.25">
      <c r="A16" s="12">
        <v>8</v>
      </c>
      <c r="B16" s="6" t="s">
        <v>29</v>
      </c>
      <c r="C16" s="1">
        <v>1083500</v>
      </c>
      <c r="D16" s="1">
        <f t="shared" si="0"/>
        <v>4334000</v>
      </c>
      <c r="E16" s="1">
        <v>985000</v>
      </c>
      <c r="F16" s="2">
        <f t="shared" si="2"/>
        <v>3940000</v>
      </c>
      <c r="G16" s="2">
        <v>1034250</v>
      </c>
      <c r="H16" s="2">
        <f t="shared" si="1"/>
        <v>4137000</v>
      </c>
      <c r="I16" s="10">
        <v>4</v>
      </c>
      <c r="J16" s="2">
        <v>3940000</v>
      </c>
    </row>
    <row r="17" spans="1:10" ht="51.75" customHeight="1" x14ac:dyDescent="0.25">
      <c r="A17" s="12">
        <v>9</v>
      </c>
      <c r="B17" s="6" t="s">
        <v>30</v>
      </c>
      <c r="C17" s="1">
        <v>581900</v>
      </c>
      <c r="D17" s="1">
        <f t="shared" si="0"/>
        <v>1745700</v>
      </c>
      <c r="E17" s="1">
        <v>529000</v>
      </c>
      <c r="F17" s="2">
        <f t="shared" si="2"/>
        <v>1587000</v>
      </c>
      <c r="G17" s="2">
        <v>555450</v>
      </c>
      <c r="H17" s="2">
        <f t="shared" si="1"/>
        <v>1666350</v>
      </c>
      <c r="I17" s="10">
        <v>3</v>
      </c>
      <c r="J17" s="2">
        <v>1587000</v>
      </c>
    </row>
    <row r="18" spans="1:10" ht="34.9" customHeight="1" x14ac:dyDescent="0.25">
      <c r="A18" s="12">
        <v>10</v>
      </c>
      <c r="B18" s="6" t="s">
        <v>24</v>
      </c>
      <c r="C18" s="1">
        <v>148500</v>
      </c>
      <c r="D18" s="1">
        <f t="shared" si="0"/>
        <v>594000</v>
      </c>
      <c r="E18" s="1">
        <v>135000</v>
      </c>
      <c r="F18" s="2">
        <f t="shared" si="2"/>
        <v>540000</v>
      </c>
      <c r="G18" s="2">
        <v>141750</v>
      </c>
      <c r="H18" s="2">
        <f t="shared" si="1"/>
        <v>567000</v>
      </c>
      <c r="I18" s="10">
        <v>4</v>
      </c>
      <c r="J18" s="2">
        <v>540000</v>
      </c>
    </row>
    <row r="19" spans="1:10" s="17" customFormat="1" ht="34.9" customHeight="1" x14ac:dyDescent="0.25">
      <c r="A19" s="9">
        <v>11</v>
      </c>
      <c r="B19" s="6" t="s">
        <v>26</v>
      </c>
      <c r="C19" s="7">
        <v>389254.80000000005</v>
      </c>
      <c r="D19" s="1">
        <f t="shared" si="0"/>
        <v>1557019.2000000002</v>
      </c>
      <c r="E19" s="1">
        <v>353868</v>
      </c>
      <c r="F19" s="2">
        <f t="shared" si="2"/>
        <v>1415472</v>
      </c>
      <c r="G19" s="8">
        <v>371561.4</v>
      </c>
      <c r="H19" s="2">
        <f t="shared" si="1"/>
        <v>1486245.6</v>
      </c>
      <c r="I19" s="10">
        <v>4</v>
      </c>
      <c r="J19" s="16">
        <v>1415472</v>
      </c>
    </row>
    <row r="20" spans="1:10" ht="18.75" customHeight="1" x14ac:dyDescent="0.25">
      <c r="A20" s="30" t="s">
        <v>1</v>
      </c>
      <c r="B20" s="30"/>
      <c r="C20" s="3"/>
      <c r="D20" s="4">
        <f>SUM(D9:D19)</f>
        <v>15384459.199999999</v>
      </c>
      <c r="E20" s="15"/>
      <c r="F20" s="4">
        <f>SUM(F9:F19)</f>
        <v>13985872</v>
      </c>
      <c r="G20" s="15" t="s">
        <v>17</v>
      </c>
      <c r="H20" s="4">
        <f>SUM(H9:H19)</f>
        <v>14685165.6</v>
      </c>
      <c r="I20" s="5">
        <f>SUM(I9:I19)</f>
        <v>45</v>
      </c>
      <c r="J20" s="4">
        <f>SUM(J9:J19)</f>
        <v>13985872</v>
      </c>
    </row>
    <row r="21" spans="1:10" s="14" customFormat="1" ht="81" customHeight="1" x14ac:dyDescent="0.25">
      <c r="A21" s="26" t="s">
        <v>34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s="14" customFormat="1" ht="25.5" customHeight="1" x14ac:dyDescent="0.25">
      <c r="A22" s="25" t="s">
        <v>35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46.5" customHeight="1" x14ac:dyDescent="0.25">
      <c r="A23" s="25" t="s">
        <v>13</v>
      </c>
      <c r="B23" s="25"/>
      <c r="C23" s="25"/>
      <c r="D23" s="25"/>
      <c r="E23" s="25"/>
      <c r="F23" s="25"/>
      <c r="G23" s="25"/>
      <c r="H23" s="25"/>
      <c r="I23" s="25"/>
      <c r="J23" s="25"/>
    </row>
  </sheetData>
  <mergeCells count="19">
    <mergeCell ref="A23:J23"/>
    <mergeCell ref="A22:J22"/>
    <mergeCell ref="A21:J21"/>
    <mergeCell ref="A7:A8"/>
    <mergeCell ref="B6:B8"/>
    <mergeCell ref="A20:B20"/>
    <mergeCell ref="A5:B5"/>
    <mergeCell ref="C5:J5"/>
    <mergeCell ref="I6:I8"/>
    <mergeCell ref="J6:J8"/>
    <mergeCell ref="A1:J1"/>
    <mergeCell ref="A2:J2"/>
    <mergeCell ref="A3:J3"/>
    <mergeCell ref="A4:B4"/>
    <mergeCell ref="C4:J4"/>
    <mergeCell ref="C7:D7"/>
    <mergeCell ref="E7:F7"/>
    <mergeCell ref="G7:H7"/>
    <mergeCell ref="C6:H6"/>
  </mergeCells>
  <phoneticPr fontId="1" type="noConversion"/>
  <printOptions horizontalCentered="1"/>
  <pageMargins left="7.874015748031496E-2" right="7.874015748031496E-2" top="0.78740157480314965" bottom="0.78740157480314965" header="0.31496062992125984" footer="0.31496062992125984"/>
  <pageSetup paperSize="9" scale="62" fitToHeight="0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2022-04-07T09:35:10Z</dcterms:created>
  <dcterms:modified xsi:type="dcterms:W3CDTF">2025-06-10T15:46:27Z</dcterms:modified>
</cp:coreProperties>
</file>