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Лист1!$A$1:$M$17</definedName>
  </definedNames>
  <calcPr calcId="144525"/>
</workbook>
</file>

<file path=xl/calcChain.xml><?xml version="1.0" encoding="utf-8"?>
<calcChain xmlns="http://schemas.openxmlformats.org/spreadsheetml/2006/main">
  <c r="K11" i="1" l="1"/>
  <c r="L11" i="1" s="1"/>
  <c r="M11" i="1" s="1"/>
  <c r="K10" i="1"/>
  <c r="L10" i="1" s="1"/>
  <c r="J11" i="1" l="1"/>
  <c r="M10" i="1"/>
  <c r="J10" i="1" l="1"/>
  <c r="M12" i="1" l="1"/>
</calcChain>
</file>

<file path=xl/sharedStrings.xml><?xml version="1.0" encoding="utf-8"?>
<sst xmlns="http://schemas.openxmlformats.org/spreadsheetml/2006/main" count="29" uniqueCount="28">
  <si>
    <t>№ п/п</t>
  </si>
  <si>
    <t>Наименование товара</t>
  </si>
  <si>
    <t>ОКВЭД2</t>
  </si>
  <si>
    <t>ОКПД2</t>
  </si>
  <si>
    <t>Кол-во</t>
  </si>
  <si>
    <t>Коэффициент вариации цены</t>
  </si>
  <si>
    <t>НМЦ рын</t>
  </si>
  <si>
    <t>В результате проведения анализа рынка начальная (максимальная) цена договора составляет :</t>
  </si>
  <si>
    <t xml:space="preserve">Начальная (максимальная) цена договора включает в себя стоимость товара, стоимость доставки Товара до места назначения, стоимость упаковки (тары) товара, погрузочно-разгрузочных работ, а также расходы на страхование, налоги (без НДС), сборы, таможенные пошлины и иные обязательные платежи, установленные действующим законодательством Российской Федерации. </t>
  </si>
  <si>
    <t>Кг</t>
  </si>
  <si>
    <t>Хлеб  пшенично-ржаной</t>
  </si>
  <si>
    <t>Хлеб витаминизированный</t>
  </si>
  <si>
    <t>10.71.11.112</t>
  </si>
  <si>
    <t>10.71.1.</t>
  </si>
  <si>
    <t>10.71.11.179</t>
  </si>
  <si>
    <t>Цена за ед.</t>
  </si>
  <si>
    <t>Специалист в сфере закупок                        И.А. Пахотина</t>
  </si>
  <si>
    <t>Дата подготовки обоснования НМЦД:</t>
  </si>
  <si>
    <t>Обоснование начальной (максимальной) цены договора на поставку хлеба</t>
  </si>
  <si>
    <t>Заказчик : АСУСОН ТО "Таловский дом социального обслуживания"</t>
  </si>
  <si>
    <t>Коэффициент вариации цены по каждой позиции не превышает 25%, следовательно, совокупность значений, используемых в расчете, является однородной</t>
  </si>
  <si>
    <t>Мин. цена</t>
  </si>
  <si>
    <t>Ед. изм.</t>
  </si>
  <si>
    <t xml:space="preserve">Начальная (максимальная) цена договора определена методом сопоставимых рыночных цен (анализа рынка), в соответствии с разделом 6 Положения о закупке на основании информации о рыночных ценах идентичных (однородных) товаров, работ, услуг, планируемых к закупке. В целях применения метода сопоставимых рыночных цен (анализа рынка)  заказчиком была запрошена информация о ценах товаров, работ, услуг у поставщиков (подрядчиков, исполнителей), осуществляющих поставки идентичных (однородных) товаров, работ, услуг, планируемых к закупке.  При определении начальной (максимальной) цены договора методом сопоставимых рыночных цен (анализа рынка)  заказчиком в качестве обоснования начальной (максимальной) цены договора применяется полученное минимальное ценовое предложение.  </t>
  </si>
  <si>
    <t>КП №1            вх № 549 от 22.10.2025</t>
  </si>
  <si>
    <t xml:space="preserve">КП №2           вх № 583 от 28.10.2025 </t>
  </si>
  <si>
    <t>КП №3         вх № 595 от 29.10.2025</t>
  </si>
  <si>
    <t>Приложение № 4                                                   к документации о проведении аукциона в электронной 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</si>
</sst>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Peterburg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Fill="0" applyBorder="0"/>
  </cellStyleXfs>
  <cellXfs count="50">
    <xf numFmtId="0" fontId="0" fillId="0" borderId="0" xfId="0"/>
    <xf numFmtId="4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/>
    <xf numFmtId="14" fontId="0" fillId="0" borderId="0" xfId="0" applyNumberFormat="1" applyAlignment="1">
      <alignment horizontal="left"/>
    </xf>
    <xf numFmtId="0" fontId="12" fillId="0" borderId="0" xfId="0" applyFont="1"/>
    <xf numFmtId="0" fontId="0" fillId="0" borderId="0" xfId="0" applyFont="1"/>
    <xf numFmtId="0" fontId="11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2" fontId="6" fillId="3" borderId="4" xfId="2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wrapText="1"/>
    </xf>
    <xf numFmtId="0" fontId="11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2" fontId="6" fillId="3" borderId="3" xfId="2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5" fillId="0" borderId="9" xfId="1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left"/>
    </xf>
    <xf numFmtId="4" fontId="2" fillId="0" borderId="0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vertical="center" wrapText="1"/>
    </xf>
    <xf numFmtId="2" fontId="5" fillId="2" borderId="10" xfId="0" applyNumberFormat="1" applyFont="1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Стиль 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zoomScaleNormal="120" zoomScaleSheetLayoutView="100" workbookViewId="0">
      <selection activeCell="A13" sqref="A13:M13"/>
    </sheetView>
  </sheetViews>
  <sheetFormatPr defaultRowHeight="15"/>
  <cols>
    <col min="1" max="1" width="5" customWidth="1"/>
    <col min="2" max="2" width="27.7109375" customWidth="1"/>
    <col min="4" max="4" width="10.140625" customWidth="1"/>
    <col min="5" max="5" width="11.85546875" customWidth="1"/>
    <col min="7" max="7" width="11.7109375" customWidth="1"/>
    <col min="8" max="8" width="12" customWidth="1"/>
    <col min="9" max="9" width="11.85546875" customWidth="1"/>
    <col min="13" max="13" width="13.42578125" customWidth="1"/>
  </cols>
  <sheetData>
    <row r="1" spans="1:13" ht="50.25" customHeight="1">
      <c r="A1" s="1"/>
      <c r="B1" s="1"/>
      <c r="C1" s="1"/>
      <c r="D1" s="1"/>
      <c r="E1" s="13"/>
      <c r="F1" s="13"/>
      <c r="G1" s="13"/>
      <c r="H1" s="13"/>
      <c r="I1" s="13"/>
      <c r="J1" s="13"/>
      <c r="K1" s="27" t="s">
        <v>27</v>
      </c>
      <c r="L1" s="27"/>
      <c r="M1" s="27"/>
    </row>
    <row r="2" spans="1:13">
      <c r="A2" s="1"/>
      <c r="B2" s="1"/>
      <c r="C2" s="1"/>
      <c r="D2" s="1"/>
      <c r="E2" s="1"/>
      <c r="F2" s="1"/>
      <c r="G2" s="2"/>
      <c r="H2" s="2"/>
      <c r="I2" s="2"/>
      <c r="J2" s="37"/>
      <c r="K2" s="37"/>
      <c r="L2" s="37"/>
      <c r="M2" s="37"/>
    </row>
    <row r="3" spans="1:13" ht="15.7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3"/>
    </row>
    <row r="4" spans="1:13">
      <c r="A4" s="1"/>
      <c r="B4" s="38" t="s">
        <v>19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2"/>
    </row>
    <row r="5" spans="1:13" ht="15.75">
      <c r="A5" s="39" t="s">
        <v>18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89.25" customHeight="1">
      <c r="A6" s="34" t="s">
        <v>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8" customHeight="1">
      <c r="A7" s="31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9" customHeight="1" thickBot="1">
      <c r="A8" s="1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s="5" customFormat="1" ht="57.75" thickBot="1">
      <c r="A9" s="40" t="s">
        <v>0</v>
      </c>
      <c r="B9" s="41" t="s">
        <v>1</v>
      </c>
      <c r="C9" s="42" t="s">
        <v>22</v>
      </c>
      <c r="D9" s="42" t="s">
        <v>2</v>
      </c>
      <c r="E9" s="42" t="s">
        <v>3</v>
      </c>
      <c r="F9" s="41" t="s">
        <v>4</v>
      </c>
      <c r="G9" s="43" t="s">
        <v>24</v>
      </c>
      <c r="H9" s="43" t="s">
        <v>25</v>
      </c>
      <c r="I9" s="43" t="s">
        <v>26</v>
      </c>
      <c r="J9" s="44" t="s">
        <v>5</v>
      </c>
      <c r="K9" s="44" t="s">
        <v>21</v>
      </c>
      <c r="L9" s="45" t="s">
        <v>15</v>
      </c>
      <c r="M9" s="46" t="s">
        <v>6</v>
      </c>
    </row>
    <row r="10" spans="1:13" s="5" customFormat="1">
      <c r="A10" s="14">
        <v>1</v>
      </c>
      <c r="B10" s="15" t="s">
        <v>10</v>
      </c>
      <c r="C10" s="16" t="s">
        <v>9</v>
      </c>
      <c r="D10" s="32" t="s">
        <v>13</v>
      </c>
      <c r="E10" s="17" t="s">
        <v>12</v>
      </c>
      <c r="F10" s="18">
        <v>4000</v>
      </c>
      <c r="G10" s="19">
        <v>78</v>
      </c>
      <c r="H10" s="19">
        <v>70</v>
      </c>
      <c r="I10" s="19">
        <v>90</v>
      </c>
      <c r="J10" s="20">
        <f>(STDEV(G10:I10)/K10)*100</f>
        <v>14.380637019563375</v>
      </c>
      <c r="K10" s="20">
        <f>MIN(G10:I10)</f>
        <v>70</v>
      </c>
      <c r="L10" s="21">
        <f>K10</f>
        <v>70</v>
      </c>
      <c r="M10" s="24">
        <f>L10*F10</f>
        <v>280000</v>
      </c>
    </row>
    <row r="11" spans="1:13" s="5" customFormat="1" ht="15.75" thickBot="1">
      <c r="A11" s="47">
        <v>2</v>
      </c>
      <c r="B11" s="48" t="s">
        <v>11</v>
      </c>
      <c r="C11" s="9" t="s">
        <v>9</v>
      </c>
      <c r="D11" s="33"/>
      <c r="E11" s="49" t="s">
        <v>14</v>
      </c>
      <c r="F11" s="10">
        <v>2017</v>
      </c>
      <c r="G11" s="11">
        <v>78</v>
      </c>
      <c r="H11" s="11">
        <v>88</v>
      </c>
      <c r="I11" s="11">
        <v>90</v>
      </c>
      <c r="J11" s="12">
        <f t="shared" ref="J11" si="0">(STDEV(G11:I11)/K11)*100</f>
        <v>8.2424365478572259</v>
      </c>
      <c r="K11" s="12">
        <f t="shared" ref="K11" si="1">MIN(G11:I11)</f>
        <v>78</v>
      </c>
      <c r="L11" s="22">
        <f t="shared" ref="L11" si="2">K11</f>
        <v>78</v>
      </c>
      <c r="M11" s="25">
        <f t="shared" ref="M11" si="3">L11*F11</f>
        <v>157326</v>
      </c>
    </row>
    <row r="12" spans="1:13" ht="15.75" thickBot="1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3"/>
      <c r="M12" s="26">
        <f>SUM(M10:M11)</f>
        <v>437326</v>
      </c>
    </row>
    <row r="13" spans="1:13" ht="57.75" customHeight="1">
      <c r="A13" s="31" t="s">
        <v>8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>
      <c r="A14" s="1"/>
      <c r="B14" s="1"/>
      <c r="C14" s="1"/>
      <c r="D14" s="4"/>
      <c r="E14" s="4"/>
      <c r="F14" s="1"/>
      <c r="G14" s="2"/>
      <c r="H14" s="2"/>
      <c r="I14" s="2"/>
      <c r="J14" s="2"/>
      <c r="K14" s="2"/>
      <c r="L14" s="2"/>
      <c r="M14" s="2"/>
    </row>
    <row r="15" spans="1:13">
      <c r="A15" s="34" t="s">
        <v>16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>
      <c r="A16" s="7" t="s">
        <v>17</v>
      </c>
      <c r="B16" s="8"/>
      <c r="C16" s="35">
        <v>45960</v>
      </c>
      <c r="D16" s="36"/>
      <c r="E16" s="36"/>
      <c r="F16" s="8"/>
      <c r="G16" s="8"/>
      <c r="H16" s="8"/>
      <c r="I16" s="8"/>
      <c r="J16" s="8"/>
      <c r="K16" s="8"/>
      <c r="L16" s="8"/>
      <c r="M16" s="8"/>
    </row>
    <row r="17" spans="7:9">
      <c r="G17" s="28"/>
      <c r="H17" s="28"/>
      <c r="I17" s="6"/>
    </row>
  </sheetData>
  <mergeCells count="13">
    <mergeCell ref="K1:M1"/>
    <mergeCell ref="G17:H17"/>
    <mergeCell ref="B8:M8"/>
    <mergeCell ref="A12:K12"/>
    <mergeCell ref="A13:M13"/>
    <mergeCell ref="D10:D11"/>
    <mergeCell ref="A7:M7"/>
    <mergeCell ref="A15:M15"/>
    <mergeCell ref="C16:E16"/>
    <mergeCell ref="J2:M2"/>
    <mergeCell ref="B4:L4"/>
    <mergeCell ref="A5:M5"/>
    <mergeCell ref="A6:M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2025-10-30T05:32:21Z</dcterms:modified>
</cp:coreProperties>
</file>