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UKR\1 Суханов В В\1 Аукционы_19_20\2026\№ 84 Расходка РХМДиЛ\"/>
    </mc:Choice>
  </mc:AlternateContent>
  <xr:revisionPtr revIDLastSave="0" documentId="13_ncr:1_{81F55118-A5FF-4968-B2F6-1589BEC912CB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ОНМЦК" sheetId="1" r:id="rId1"/>
    <sheet name="Лист1" sheetId="2" r:id="rId2"/>
  </sheets>
  <definedNames>
    <definedName name="_xlnm.Print_Area" localSheetId="0">ОНМЦК!$A$1:$O$74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4" i="1" l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F58" i="1"/>
  <c r="E58" i="1" s="1"/>
  <c r="F59" i="1"/>
  <c r="E59" i="1" s="1"/>
  <c r="F24" i="1"/>
  <c r="E24" i="1" s="1"/>
  <c r="F25" i="1"/>
  <c r="E25" i="1" s="1"/>
  <c r="F26" i="1"/>
  <c r="E26" i="1" s="1"/>
  <c r="F27" i="1"/>
  <c r="E27" i="1" s="1"/>
  <c r="F28" i="1"/>
  <c r="E28" i="1" s="1"/>
  <c r="F29" i="1"/>
  <c r="E29" i="1" s="1"/>
  <c r="F30" i="1"/>
  <c r="E30" i="1" s="1"/>
  <c r="F31" i="1"/>
  <c r="E31" i="1" s="1"/>
  <c r="F32" i="1"/>
  <c r="E32" i="1" s="1"/>
  <c r="F33" i="1"/>
  <c r="E33" i="1" s="1"/>
  <c r="F34" i="1"/>
  <c r="E34" i="1" s="1"/>
  <c r="F35" i="1"/>
  <c r="E35" i="1" s="1"/>
  <c r="F36" i="1"/>
  <c r="E36" i="1" s="1"/>
  <c r="F37" i="1"/>
  <c r="E37" i="1" s="1"/>
  <c r="F38" i="1"/>
  <c r="E38" i="1" s="1"/>
  <c r="F39" i="1"/>
  <c r="E39" i="1" s="1"/>
  <c r="F40" i="1"/>
  <c r="E40" i="1" s="1"/>
  <c r="F41" i="1"/>
  <c r="E41" i="1" s="1"/>
  <c r="F42" i="1"/>
  <c r="E42" i="1" s="1"/>
  <c r="F43" i="1"/>
  <c r="E43" i="1" s="1"/>
  <c r="F44" i="1"/>
  <c r="E44" i="1" s="1"/>
  <c r="F45" i="1"/>
  <c r="E45" i="1" s="1"/>
  <c r="F46" i="1"/>
  <c r="E46" i="1" s="1"/>
  <c r="F47" i="1"/>
  <c r="E47" i="1" s="1"/>
  <c r="F48" i="1"/>
  <c r="E48" i="1" s="1"/>
  <c r="F49" i="1"/>
  <c r="E49" i="1" s="1"/>
  <c r="F50" i="1"/>
  <c r="E50" i="1" s="1"/>
  <c r="F51" i="1"/>
  <c r="E51" i="1" s="1"/>
  <c r="F52" i="1"/>
  <c r="E52" i="1" s="1"/>
  <c r="F53" i="1"/>
  <c r="E53" i="1" s="1"/>
  <c r="F54" i="1"/>
  <c r="E54" i="1" s="1"/>
  <c r="F55" i="1"/>
  <c r="E55" i="1" s="1"/>
  <c r="F56" i="1"/>
  <c r="E56" i="1" s="1"/>
  <c r="F57" i="1"/>
  <c r="E57" i="1" s="1"/>
  <c r="N67" i="1"/>
  <c r="O67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62" i="1"/>
  <c r="O62" i="1"/>
  <c r="N63" i="1"/>
  <c r="O63" i="1"/>
  <c r="N64" i="1"/>
  <c r="O64" i="1"/>
  <c r="N65" i="1"/>
  <c r="O65" i="1"/>
  <c r="N66" i="1"/>
  <c r="O66" i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60" i="1"/>
  <c r="E60" i="1" s="1"/>
  <c r="F61" i="1"/>
  <c r="E61" i="1" s="1"/>
  <c r="F62" i="1"/>
  <c r="E62" i="1" s="1"/>
  <c r="F63" i="1"/>
  <c r="E63" i="1" s="1"/>
  <c r="F64" i="1"/>
  <c r="E64" i="1" s="1"/>
  <c r="F65" i="1"/>
  <c r="E65" i="1" s="1"/>
  <c r="F66" i="1"/>
  <c r="E66" i="1" s="1"/>
  <c r="F67" i="1"/>
  <c r="E67" i="1" s="1"/>
  <c r="F8" i="1" l="1"/>
  <c r="O8" i="1" l="1"/>
  <c r="N8" i="1"/>
  <c r="E8" i="1" s="1"/>
  <c r="E68" i="1" l="1"/>
</calcChain>
</file>

<file path=xl/sharedStrings.xml><?xml version="1.0" encoding="utf-8"?>
<sst xmlns="http://schemas.openxmlformats.org/spreadsheetml/2006/main" count="213" uniqueCount="97">
  <si>
    <t>Единица  измерения</t>
  </si>
  <si>
    <t>Количество</t>
  </si>
  <si>
    <t>Наименование товара</t>
  </si>
  <si>
    <t>№ п/п</t>
  </si>
  <si>
    <t>Источник №1</t>
  </si>
  <si>
    <t>Источник №2</t>
  </si>
  <si>
    <t>Источник №3</t>
  </si>
  <si>
    <t>Коэффициент вариации, %</t>
  </si>
  <si>
    <t>Цена единицы медицинского изделия, рассчитанная в соответствии с Приказом 450н (рублей)</t>
  </si>
  <si>
    <t xml:space="preserve">Цена за единицу товара (рублей) </t>
  </si>
  <si>
    <t>Начальная (максимальная) цена по позиции (рублей)</t>
  </si>
  <si>
    <t>Часть IV Обоснование начальной (максимальной) цены договора</t>
  </si>
  <si>
    <t>Цены для расчета НМЦД</t>
  </si>
  <si>
    <t>Оценка однородности совокупности значений цен, используемых в расчете НМЦД</t>
  </si>
  <si>
    <t>Цена за единицу товара, используемая для расчета НМЦД (рублей)</t>
  </si>
  <si>
    <t>Источник №4</t>
  </si>
  <si>
    <t>Цена единицы товара включает в себя сумму цен всех возможных единиц товара и составляет:</t>
  </si>
  <si>
    <t>Объем товаров определить невозможно. Решение Заказчика о Максимальной цене договора:</t>
  </si>
  <si>
    <t>Расчет начальной (максимальной) цены договора произведен  методом сопоставимых рыночных цен (анализ рынка) в соответствии с Порядком определения и обоснования начальной(максимальной)цены договора, цены договора, заключаемого с единственным поставщиком (подрядчиком, исполнителем), цены единицы товара, работы, услуги (Приложение № 2 к Типовому положению о закупках товаров, работ, услуг отдельными видами юридических лиц, утвержденного приказом Департамента от 27.12.2019 № 198-ОД, и соответствующее приложение к положению о закупке товаров, работ, услуг заказчика).</t>
  </si>
  <si>
    <t>Источник №5</t>
  </si>
  <si>
    <t>Источник №6</t>
  </si>
  <si>
    <t>Катетер внутрисосудистый</t>
  </si>
  <si>
    <t>Катетер для тромбоэкстракции</t>
  </si>
  <si>
    <t>Набор хирургический одноразовый стерильный</t>
  </si>
  <si>
    <t>Спираль эмболизационная</t>
  </si>
  <si>
    <t>Катетер петлевой</t>
  </si>
  <si>
    <t>Удлинитель проводника</t>
  </si>
  <si>
    <t>шт</t>
  </si>
  <si>
    <t>24 *81,00</t>
  </si>
  <si>
    <t>3 27S,38</t>
  </si>
  <si>
    <t>Проводник коронарный 1</t>
  </si>
  <si>
    <t>Проводник коронарный 2</t>
  </si>
  <si>
    <t>Проводник коронарный 3</t>
  </si>
  <si>
    <t>Проводник коронарный 4</t>
  </si>
  <si>
    <t>Проводник коронарный 5</t>
  </si>
  <si>
    <t>Катетер баллонный коронарный 2</t>
  </si>
  <si>
    <t>Катетер баллонный коронарный 3</t>
  </si>
  <si>
    <t>Катетер баллонный коронарный 4</t>
  </si>
  <si>
    <t>Источник №7</t>
  </si>
  <si>
    <t>С целью получения ценовой информации в отношении товара, работы, услуги для определения начальной (максимальной) цены договора заказчик осуществил следующие процедуры: 1) размещен запрос о предоставлении ценовой информации в Региональной информационной системе № ЗКП-2026-000564; 2) осуществлен поиск ценовой информации в ЕИС в реестре договоров и реестре контрактов.</t>
  </si>
  <si>
    <t>Дата подготовки обоснования начальной (максимальной) цены договора (далее - НМЦД): 28.01.2026</t>
  </si>
  <si>
    <t>Источник № 1: КП № 11 от 23.01.2026</t>
  </si>
  <si>
    <t>Интродьюсер для лучевого доступа</t>
  </si>
  <si>
    <t>Интродьюсер для бедренного доступа</t>
  </si>
  <si>
    <t xml:space="preserve">Гидрофильный проводник диагностический </t>
  </si>
  <si>
    <t xml:space="preserve">Диагностический проводник </t>
  </si>
  <si>
    <t>Проводник диагностический</t>
  </si>
  <si>
    <t>Коронарный проводник</t>
  </si>
  <si>
    <t>Баллонный катетер для постдилятации</t>
  </si>
  <si>
    <t>Катетер баллонный с покрытием</t>
  </si>
  <si>
    <t>Режущий Баллон</t>
  </si>
  <si>
    <t>Катетер внутрисосудистый проводниковый</t>
  </si>
  <si>
    <t>Датчик внутрисосудистый для системы ультразвуковой визуализации</t>
  </si>
  <si>
    <t>Микрокатетер</t>
  </si>
  <si>
    <t>Устройство для компрессии лучевой артерии</t>
  </si>
  <si>
    <t xml:space="preserve">Клапан гемостатический </t>
  </si>
  <si>
    <t>Катетер для временной стимуляции сердца</t>
  </si>
  <si>
    <t>Стент для сонной артерии непокрытый металлический</t>
  </si>
  <si>
    <t>Фильтр противоэмболический</t>
  </si>
  <si>
    <t>Периферический гидрофильный проводник</t>
  </si>
  <si>
    <t>Шприц-манометр для баллонного катетера, одноразового использования</t>
  </si>
  <si>
    <t>Проводник для доступа к коронарным/
периферическим сосудам, одноразового использования</t>
  </si>
  <si>
    <t>32.50.22.190</t>
  </si>
  <si>
    <t>32.50.13.110</t>
  </si>
  <si>
    <t>32.50.13.190</t>
  </si>
  <si>
    <t>26.60.14.110</t>
  </si>
  <si>
    <t>26.60.12.132</t>
  </si>
  <si>
    <t>Источник № 2: КП № ЗКП-2026-000564-000070 от 12.01.2026</t>
  </si>
  <si>
    <t>Источник № 3: КП ЗКП-2026-000564-000067 от 23.01.2026</t>
  </si>
  <si>
    <t xml:space="preserve">Стент коронарный  с лекарственным покрытием 1 </t>
  </si>
  <si>
    <t>Стент коронарный  с лекарственным покрытием 2</t>
  </si>
  <si>
    <t>Стент коронарный  с лекарственным покрытием 3</t>
  </si>
  <si>
    <t>Стент коронарный  с лекарственным покрытием 4</t>
  </si>
  <si>
    <t>Стент коронарный  с лекарственным покрытием 5</t>
  </si>
  <si>
    <t>Стент коронарный  с лекарственным покрытием 6</t>
  </si>
  <si>
    <t>Проводники внутрисосудистые 1</t>
  </si>
  <si>
    <t>Проводники внутрисосудистые 2</t>
  </si>
  <si>
    <t>Катетер баллонный коронарный 1</t>
  </si>
  <si>
    <t>Катетер баллонный коронарный 5</t>
  </si>
  <si>
    <t>Электрокардиостимулятор имплантируемый однокамерный, частотно-адаптивный, МРТ совместимый 1</t>
  </si>
  <si>
    <t>Электрокардиостимулятор имплантируемый однокамерный, частотно-адаптивный, МРТ совместимый 2</t>
  </si>
  <si>
    <t>Отведение электрокардиостимулятора эндокардиальное, МРТ совместимое 1</t>
  </si>
  <si>
    <t>Отведение электрокардиостимулятора эндокардиальное, МРТ совместимое 2</t>
  </si>
  <si>
    <t>Катетер баллонный для ангиопластики с лекарственным покрытием 1</t>
  </si>
  <si>
    <t>Катетер баллонный для ангиопластики с лекарственным покрытием 2</t>
  </si>
  <si>
    <t>Система для стентирования периферических сосудов 1</t>
  </si>
  <si>
    <t>Система для стентирования периферических сосудов 2</t>
  </si>
  <si>
    <t>Катетер баллонный для ангиопластики периферических артерий 1</t>
  </si>
  <si>
    <t>Катетер баллонный для ангиопластики периферических артерий 2</t>
  </si>
  <si>
    <t>Катетер коронарный дилатационный 1</t>
  </si>
  <si>
    <t>Катетер коронарный дилатационный 2</t>
  </si>
  <si>
    <t>Интродьюсер разрывной 1</t>
  </si>
  <si>
    <t>Интродьюсер разрывной 2</t>
  </si>
  <si>
    <t>Источник № 4: Контракт № 1391751345725000486. https://zakupki.gov.ru/epz/contract/contractCard/payment-info-and-target-of-order.html?reestrNumber=1391751345725000486&amp;contractInfoId=102169255</t>
  </si>
  <si>
    <t>Источник № 5: Контракт № 3231510418025000189. https://zakupki.gov.ru/epz/contract/contractCard/payment-info-and-target-of-order.html?reestrNumber=3231510418025000189&amp;contractInfoId=99365664</t>
  </si>
  <si>
    <t>Источник № 6:  Контракт № 2780100136925000519. https://zakupki.gov.ru/epz/contract/contractCard/payment-info-and-target-of-order.html?reestrNumber=2780100136925000519&amp;contractInfoId=101905069</t>
  </si>
  <si>
    <t>Источник № 7: Контракт № 3420800174825000847. https://zakupki.gov.ru/epz/contract/contractCard/payment-info-and-target-of-order.html?reestrNumber=3420800174825000847&amp;contractInfoId=101861727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</si>
</sst>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0\ _₽"/>
  </numFmts>
  <fonts count="2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theme="1"/>
      <name val="Courier New"/>
      <family val="3"/>
      <charset val="204"/>
    </font>
    <font>
      <sz val="10"/>
      <color theme="1"/>
      <name val="Arial"/>
      <family val="2"/>
      <charset val="204"/>
    </font>
    <font>
      <sz val="11.5"/>
      <color theme="1"/>
      <name val="Courier New"/>
      <family val="3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Arial"/>
      <family val="2"/>
      <charset val="204"/>
    </font>
    <font>
      <sz val="11"/>
      <color rgb="FF00000F"/>
      <name val="Arial"/>
      <family val="2"/>
      <charset val="204"/>
    </font>
    <font>
      <sz val="11"/>
      <color rgb="FF0E0E0E"/>
      <name val="Arial"/>
      <family val="2"/>
      <charset val="204"/>
    </font>
    <font>
      <b/>
      <sz val="11"/>
      <color theme="1"/>
      <name val="Courier New"/>
      <family val="3"/>
      <charset val="204"/>
    </font>
    <font>
      <sz val="11"/>
      <color theme="1"/>
      <name val="Courier New"/>
      <family val="3"/>
      <charset val="204"/>
    </font>
    <font>
      <sz val="11.5"/>
      <color theme="1"/>
      <name val="Arial"/>
      <family val="2"/>
      <charset val="204"/>
    </font>
    <font>
      <sz val="10"/>
      <color rgb="FF00000F"/>
      <name val="Times New Roman"/>
      <family val="1"/>
      <charset val="204"/>
    </font>
    <font>
      <sz val="10"/>
      <color rgb="FF0E0E0E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130F13"/>
      </right>
      <top/>
      <bottom style="medium">
        <color rgb="FF130F13"/>
      </bottom>
      <diagonal/>
    </border>
    <border>
      <left/>
      <right style="medium">
        <color rgb="FF0F0F13"/>
      </right>
      <top style="medium">
        <color rgb="FF0F0F13"/>
      </top>
      <bottom style="medium">
        <color rgb="FF0F0F13"/>
      </bottom>
      <diagonal/>
    </border>
    <border>
      <left/>
      <right style="medium">
        <color rgb="FF0F0F13"/>
      </right>
      <top/>
      <bottom style="medium">
        <color rgb="FF0F0F13"/>
      </bottom>
      <diagonal/>
    </border>
    <border>
      <left style="medium">
        <color rgb="FF0F0F13"/>
      </left>
      <right style="medium">
        <color rgb="FF0F0F13"/>
      </right>
      <top style="medium">
        <color rgb="FF0F0F13"/>
      </top>
      <bottom/>
      <diagonal/>
    </border>
    <border>
      <left style="medium">
        <color rgb="FF0F0C0F"/>
      </left>
      <right style="medium">
        <color rgb="FF0F0C0F"/>
      </right>
      <top style="medium">
        <color rgb="FF0F0C0F"/>
      </top>
      <bottom style="medium">
        <color rgb="FF0F0C0F"/>
      </bottom>
      <diagonal/>
    </border>
    <border>
      <left style="medium">
        <color rgb="FF0F0C0F"/>
      </left>
      <right style="medium">
        <color rgb="FF0F0C0F"/>
      </right>
      <top/>
      <bottom style="medium">
        <color rgb="FF0F0C0F"/>
      </bottom>
      <diagonal/>
    </border>
    <border>
      <left style="medium">
        <color rgb="FF0F0F0F"/>
      </left>
      <right style="medium">
        <color rgb="FF0F0F0F"/>
      </right>
      <top/>
      <bottom style="medium">
        <color rgb="FF0F0F0F"/>
      </bottom>
      <diagonal/>
    </border>
    <border>
      <left style="medium">
        <color rgb="FF130F0F"/>
      </left>
      <right style="medium">
        <color rgb="FF130F0F"/>
      </right>
      <top/>
      <bottom style="medium">
        <color rgb="FF130F0F"/>
      </bottom>
      <diagonal/>
    </border>
    <border>
      <left style="medium">
        <color rgb="FF0C0C0F"/>
      </left>
      <right style="medium">
        <color rgb="FF0C0C0F"/>
      </right>
      <top style="medium">
        <color rgb="FF0C0C0F"/>
      </top>
      <bottom style="medium">
        <color rgb="FF0C0C0F"/>
      </bottom>
      <diagonal/>
    </border>
    <border>
      <left style="medium">
        <color rgb="FF0C0C0F"/>
      </left>
      <right style="medium">
        <color rgb="FF0C0C0F"/>
      </right>
      <top/>
      <bottom style="medium">
        <color rgb="FF0C0C0F"/>
      </bottom>
      <diagonal/>
    </border>
    <border>
      <left style="medium">
        <color rgb="FF0C0C0C"/>
      </left>
      <right style="medium">
        <color rgb="FF0C0C0C"/>
      </right>
      <top/>
      <bottom style="medium">
        <color rgb="FF0C0C0C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0" applyFont="1"/>
    <xf numFmtId="165" fontId="1" fillId="0" borderId="1" xfId="0" applyNumberFormat="1" applyFont="1" applyFill="1" applyBorder="1" applyAlignment="1">
      <alignment horizontal="center" vertical="center" wrapText="1"/>
    </xf>
    <xf numFmtId="39" fontId="7" fillId="0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/>
    <xf numFmtId="0" fontId="5" fillId="0" borderId="7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39" fontId="7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64" fontId="7" fillId="0" borderId="0" xfId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9" fontId="10" fillId="0" borderId="0" xfId="1" applyNumberFormat="1" applyFont="1" applyFill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right" vertical="center" wrapText="1" indent="1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15" fillId="0" borderId="12" xfId="0" applyNumberFormat="1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4" fontId="17" fillId="0" borderId="15" xfId="0" applyNumberFormat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" fontId="21" fillId="0" borderId="1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4" fontId="22" fillId="0" borderId="17" xfId="0" applyNumberFormat="1" applyFont="1" applyBorder="1" applyAlignment="1">
      <alignment horizontal="center" vertical="center" wrapText="1"/>
    </xf>
    <xf numFmtId="4" fontId="16" fillId="0" borderId="18" xfId="0" applyNumberFormat="1" applyFont="1" applyBorder="1" applyAlignment="1">
      <alignment horizontal="center" vertical="center" wrapText="1"/>
    </xf>
    <xf numFmtId="4" fontId="16" fillId="0" borderId="19" xfId="0" applyNumberFormat="1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right" vertical="center" wrapText="1"/>
    </xf>
    <xf numFmtId="4" fontId="16" fillId="0" borderId="15" xfId="0" applyNumberFormat="1" applyFont="1" applyBorder="1" applyAlignment="1">
      <alignment horizontal="left" vertical="center" wrapText="1" indent="5"/>
    </xf>
    <xf numFmtId="4" fontId="21" fillId="0" borderId="15" xfId="0" applyNumberFormat="1" applyFont="1" applyBorder="1" applyAlignment="1">
      <alignment horizontal="right" vertical="center" wrapText="1"/>
    </xf>
    <xf numFmtId="0" fontId="14" fillId="0" borderId="15" xfId="0" applyFont="1" applyBorder="1" applyAlignment="1">
      <alignment horizontal="right" vertical="center" wrapText="1"/>
    </xf>
    <xf numFmtId="4" fontId="16" fillId="0" borderId="19" xfId="0" applyNumberFormat="1" applyFont="1" applyBorder="1" applyAlignment="1">
      <alignment horizontal="left" vertical="center" wrapText="1" indent="5"/>
    </xf>
    <xf numFmtId="4" fontId="11" fillId="0" borderId="19" xfId="0" applyNumberFormat="1" applyFont="1" applyBorder="1" applyAlignment="1">
      <alignment horizontal="left" vertical="center" wrapText="1" indent="5"/>
    </xf>
    <xf numFmtId="4" fontId="16" fillId="0" borderId="20" xfId="0" applyNumberFormat="1" applyFont="1" applyBorder="1" applyAlignment="1">
      <alignment horizontal="center" vertical="center" wrapText="1"/>
    </xf>
    <xf numFmtId="4" fontId="17" fillId="0" borderId="20" xfId="0" applyNumberFormat="1" applyFont="1" applyBorder="1" applyAlignment="1">
      <alignment horizontal="center" vertical="center" wrapText="1"/>
    </xf>
    <xf numFmtId="4" fontId="13" fillId="0" borderId="20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23" fillId="0" borderId="8" xfId="0" applyNumberFormat="1" applyFont="1" applyBorder="1" applyAlignment="1">
      <alignment horizontal="center" vertical="center" wrapText="1"/>
    </xf>
    <xf numFmtId="4" fontId="24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2" fontId="0" fillId="0" borderId="1" xfId="0" applyNumberFormat="1" applyBorder="1" applyAlignment="1">
      <alignment wrapText="1"/>
    </xf>
    <xf numFmtId="0" fontId="25" fillId="0" borderId="1" xfId="0" applyFont="1" applyBorder="1" applyAlignment="1">
      <alignment horizontal="center"/>
    </xf>
    <xf numFmtId="4" fontId="15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0" borderId="6" xfId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2"/>
  <sheetViews>
    <sheetView tabSelected="1" topLeftCell="A10" zoomScale="90" zoomScaleNormal="90" zoomScaleSheetLayoutView="100" workbookViewId="0">
      <selection activeCell="Q44" sqref="Q44"/>
    </sheetView>
  </sheetViews>
  <sheetFormatPr defaultColWidth="9.140625" defaultRowHeight="12.75" x14ac:dyDescent="0.2"/>
  <cols>
    <col min="1" max="1" width="4.85546875" style="1" customWidth="1"/>
    <col min="2" max="2" width="63.5703125" style="1" customWidth="1"/>
    <col min="3" max="3" width="6.5703125" style="1" customWidth="1"/>
    <col min="4" max="4" width="11.28515625" style="1" customWidth="1"/>
    <col min="5" max="5" width="15.85546875" style="1" customWidth="1"/>
    <col min="6" max="6" width="15.42578125" style="1" customWidth="1"/>
    <col min="7" max="7" width="10.5703125" style="1" customWidth="1"/>
    <col min="8" max="8" width="10.28515625" style="1" customWidth="1"/>
    <col min="9" max="9" width="12" style="1" bestFit="1" customWidth="1"/>
    <col min="10" max="13" width="10.28515625" style="1" customWidth="1"/>
    <col min="14" max="14" width="23.5703125" style="1" customWidth="1"/>
    <col min="15" max="15" width="12.42578125" style="1" customWidth="1"/>
    <col min="16" max="16" width="14.42578125" style="1" customWidth="1"/>
    <col min="17" max="16384" width="9.140625" style="1"/>
  </cols>
  <sheetData>
    <row r="1" spans="1:16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6" s="3" customFormat="1" ht="15.75" customHeight="1" x14ac:dyDescent="0.2">
      <c r="A2" s="68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6" s="3" customFormat="1" ht="15.75" customHeight="1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6" s="3" customFormat="1" ht="47.25" customHeight="1" x14ac:dyDescent="0.2">
      <c r="A4" s="69" t="s">
        <v>18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6" s="3" customFormat="1" ht="16.5" customHeight="1" x14ac:dyDescent="0.2">
      <c r="A5" s="70" t="s">
        <v>40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6" ht="41.25" customHeight="1" x14ac:dyDescent="0.2">
      <c r="A6" s="71" t="s">
        <v>3</v>
      </c>
      <c r="B6" s="71" t="s">
        <v>2</v>
      </c>
      <c r="C6" s="77" t="s">
        <v>0</v>
      </c>
      <c r="D6" s="77" t="s">
        <v>1</v>
      </c>
      <c r="E6" s="71" t="s">
        <v>12</v>
      </c>
      <c r="F6" s="71"/>
      <c r="G6" s="71" t="s">
        <v>9</v>
      </c>
      <c r="H6" s="71"/>
      <c r="I6" s="71"/>
      <c r="J6" s="71"/>
      <c r="K6" s="71"/>
      <c r="L6" s="71"/>
      <c r="M6" s="71"/>
      <c r="N6" s="71" t="s">
        <v>13</v>
      </c>
      <c r="O6" s="71"/>
    </row>
    <row r="7" spans="1:16" ht="49.5" customHeight="1" x14ac:dyDescent="0.2">
      <c r="A7" s="79"/>
      <c r="B7" s="79"/>
      <c r="C7" s="78"/>
      <c r="D7" s="78"/>
      <c r="E7" s="16" t="s">
        <v>10</v>
      </c>
      <c r="F7" s="8" t="s">
        <v>14</v>
      </c>
      <c r="G7" s="16" t="s">
        <v>4</v>
      </c>
      <c r="H7" s="16" t="s">
        <v>5</v>
      </c>
      <c r="I7" s="16" t="s">
        <v>6</v>
      </c>
      <c r="J7" s="18" t="s">
        <v>15</v>
      </c>
      <c r="K7" s="18" t="s">
        <v>19</v>
      </c>
      <c r="L7" s="23" t="s">
        <v>20</v>
      </c>
      <c r="M7" s="23" t="s">
        <v>38</v>
      </c>
      <c r="N7" s="14" t="s">
        <v>8</v>
      </c>
      <c r="O7" s="14" t="s">
        <v>7</v>
      </c>
    </row>
    <row r="8" spans="1:16" ht="15" x14ac:dyDescent="0.25">
      <c r="A8" s="10">
        <v>1</v>
      </c>
      <c r="B8" s="58" t="s">
        <v>42</v>
      </c>
      <c r="C8" s="12" t="s">
        <v>27</v>
      </c>
      <c r="D8" s="61">
        <v>1</v>
      </c>
      <c r="E8" s="11">
        <f>D8*F8</f>
        <v>2160</v>
      </c>
      <c r="F8" s="31">
        <f t="shared" ref="F8" si="0">MIN(G8:M8)</f>
        <v>2160</v>
      </c>
      <c r="G8" s="9">
        <v>2200</v>
      </c>
      <c r="H8" s="55">
        <v>2180</v>
      </c>
      <c r="I8" s="9">
        <v>2160</v>
      </c>
      <c r="J8" s="13"/>
      <c r="K8" s="13"/>
      <c r="L8" s="13"/>
      <c r="M8" s="9"/>
      <c r="N8" s="4">
        <f t="shared" ref="N8" si="1">ROUNDDOWN(AVERAGE(G8:M8),2)</f>
        <v>2180</v>
      </c>
      <c r="O8" s="4">
        <f t="shared" ref="O8" si="2">(_xlfn.STDEV.S(G8:M8)/AVERAGE(G8:M8))*100</f>
        <v>0.91743119266055051</v>
      </c>
      <c r="P8" s="1" t="s">
        <v>64</v>
      </c>
    </row>
    <row r="9" spans="1:16" ht="15" x14ac:dyDescent="0.25">
      <c r="A9" s="10">
        <v>2</v>
      </c>
      <c r="B9" s="58" t="s">
        <v>43</v>
      </c>
      <c r="C9" s="12" t="s">
        <v>27</v>
      </c>
      <c r="D9" s="61">
        <v>1</v>
      </c>
      <c r="E9" s="11">
        <f t="shared" ref="E9:E67" si="3">D9*F9</f>
        <v>2000</v>
      </c>
      <c r="F9" s="31">
        <f t="shared" ref="F9:F67" si="4">MIN(G9:M9)</f>
        <v>2000</v>
      </c>
      <c r="G9" s="9">
        <v>2100</v>
      </c>
      <c r="H9" s="55">
        <v>2050</v>
      </c>
      <c r="I9" s="9">
        <v>2000</v>
      </c>
      <c r="J9" s="13"/>
      <c r="K9" s="13"/>
      <c r="L9" s="13"/>
      <c r="M9" s="9"/>
      <c r="N9" s="4">
        <f t="shared" ref="N9:N67" si="5">ROUNDDOWN(AVERAGE(G9:M9),2)</f>
        <v>2050</v>
      </c>
      <c r="O9" s="4">
        <f t="shared" ref="O9:O67" si="6">(_xlfn.STDEV.S(G9:M9)/AVERAGE(G9:M9))*100</f>
        <v>2.4390243902439024</v>
      </c>
      <c r="P9" s="1" t="s">
        <v>64</v>
      </c>
    </row>
    <row r="10" spans="1:16" ht="15" x14ac:dyDescent="0.25">
      <c r="A10" s="10">
        <v>3</v>
      </c>
      <c r="B10" s="58" t="s">
        <v>21</v>
      </c>
      <c r="C10" s="12" t="s">
        <v>27</v>
      </c>
      <c r="D10" s="61">
        <v>1</v>
      </c>
      <c r="E10" s="11">
        <f t="shared" si="3"/>
        <v>1840</v>
      </c>
      <c r="F10" s="31">
        <f t="shared" si="4"/>
        <v>1840</v>
      </c>
      <c r="G10" s="9">
        <v>2000</v>
      </c>
      <c r="H10" s="55">
        <v>1900</v>
      </c>
      <c r="I10" s="9">
        <v>1840</v>
      </c>
      <c r="J10" s="13"/>
      <c r="K10" s="13"/>
      <c r="L10" s="13"/>
      <c r="M10" s="9"/>
      <c r="N10" s="4">
        <f t="shared" si="5"/>
        <v>1913.33</v>
      </c>
      <c r="O10" s="4">
        <f t="shared" si="6"/>
        <v>4.22451416480214</v>
      </c>
      <c r="P10" s="1" t="s">
        <v>63</v>
      </c>
    </row>
    <row r="11" spans="1:16" ht="15" x14ac:dyDescent="0.25">
      <c r="A11" s="10">
        <v>4</v>
      </c>
      <c r="B11" s="58" t="s">
        <v>44</v>
      </c>
      <c r="C11" s="12" t="s">
        <v>27</v>
      </c>
      <c r="D11" s="61">
        <v>1</v>
      </c>
      <c r="E11" s="11">
        <f t="shared" si="3"/>
        <v>2000</v>
      </c>
      <c r="F11" s="31">
        <f t="shared" si="4"/>
        <v>2000</v>
      </c>
      <c r="G11" s="9">
        <v>2100</v>
      </c>
      <c r="H11" s="56">
        <v>2050</v>
      </c>
      <c r="I11" s="9">
        <v>2000</v>
      </c>
      <c r="J11" s="13"/>
      <c r="K11" s="13"/>
      <c r="L11" s="13"/>
      <c r="M11" s="9"/>
      <c r="N11" s="4">
        <f t="shared" si="5"/>
        <v>2050</v>
      </c>
      <c r="O11" s="4">
        <f t="shared" si="6"/>
        <v>2.4390243902439024</v>
      </c>
      <c r="P11" s="1" t="s">
        <v>63</v>
      </c>
    </row>
    <row r="12" spans="1:16" ht="15" x14ac:dyDescent="0.25">
      <c r="A12" s="10">
        <v>5</v>
      </c>
      <c r="B12" s="58" t="s">
        <v>45</v>
      </c>
      <c r="C12" s="12" t="s">
        <v>27</v>
      </c>
      <c r="D12" s="61">
        <v>1</v>
      </c>
      <c r="E12" s="11">
        <f t="shared" si="3"/>
        <v>1360</v>
      </c>
      <c r="F12" s="31">
        <f t="shared" si="4"/>
        <v>1360</v>
      </c>
      <c r="G12" s="9">
        <v>1500</v>
      </c>
      <c r="H12" s="57">
        <v>1400</v>
      </c>
      <c r="I12" s="9">
        <v>1360</v>
      </c>
      <c r="J12" s="13"/>
      <c r="K12" s="13"/>
      <c r="L12" s="13"/>
      <c r="M12" s="9"/>
      <c r="N12" s="4">
        <f t="shared" si="5"/>
        <v>1420</v>
      </c>
      <c r="O12" s="4">
        <f t="shared" si="6"/>
        <v>5.0782412330478719</v>
      </c>
      <c r="P12" s="1" t="s">
        <v>63</v>
      </c>
    </row>
    <row r="13" spans="1:16" ht="15" x14ac:dyDescent="0.25">
      <c r="A13" s="10">
        <v>6</v>
      </c>
      <c r="B13" s="59" t="s">
        <v>46</v>
      </c>
      <c r="C13" s="12" t="s">
        <v>27</v>
      </c>
      <c r="D13" s="61">
        <v>1</v>
      </c>
      <c r="E13" s="11">
        <f t="shared" si="3"/>
        <v>1440</v>
      </c>
      <c r="F13" s="31">
        <f t="shared" si="4"/>
        <v>1440</v>
      </c>
      <c r="G13" s="9">
        <v>1550</v>
      </c>
      <c r="H13" s="55">
        <v>1470</v>
      </c>
      <c r="I13" s="9">
        <v>1440</v>
      </c>
      <c r="J13" s="13"/>
      <c r="K13" s="13"/>
      <c r="L13" s="13"/>
      <c r="M13" s="9"/>
      <c r="N13" s="4">
        <f t="shared" si="5"/>
        <v>1486.66</v>
      </c>
      <c r="O13" s="4">
        <f t="shared" si="6"/>
        <v>3.824825585029592</v>
      </c>
      <c r="P13" s="1" t="s">
        <v>63</v>
      </c>
    </row>
    <row r="14" spans="1:16" ht="15" x14ac:dyDescent="0.25">
      <c r="A14" s="10">
        <v>7</v>
      </c>
      <c r="B14" s="58" t="s">
        <v>47</v>
      </c>
      <c r="C14" s="12" t="s">
        <v>27</v>
      </c>
      <c r="D14" s="61">
        <v>1</v>
      </c>
      <c r="E14" s="11">
        <f t="shared" si="3"/>
        <v>7840</v>
      </c>
      <c r="F14" s="31">
        <f t="shared" si="4"/>
        <v>7840</v>
      </c>
      <c r="G14" s="9">
        <v>8000</v>
      </c>
      <c r="H14" s="55">
        <v>7850</v>
      </c>
      <c r="I14" s="9">
        <v>7840</v>
      </c>
      <c r="J14" s="13"/>
      <c r="K14" s="13"/>
      <c r="L14" s="13"/>
      <c r="M14" s="9"/>
      <c r="N14" s="4">
        <f t="shared" si="5"/>
        <v>7896.66</v>
      </c>
      <c r="O14" s="4">
        <f t="shared" si="6"/>
        <v>1.13502149934561</v>
      </c>
      <c r="P14" s="1" t="s">
        <v>63</v>
      </c>
    </row>
    <row r="15" spans="1:16" ht="15" x14ac:dyDescent="0.25">
      <c r="A15" s="10">
        <v>8</v>
      </c>
      <c r="B15" s="58" t="s">
        <v>75</v>
      </c>
      <c r="C15" s="12" t="s">
        <v>27</v>
      </c>
      <c r="D15" s="61">
        <v>1</v>
      </c>
      <c r="E15" s="11">
        <f t="shared" si="3"/>
        <v>8588.7999999999993</v>
      </c>
      <c r="F15" s="31">
        <f t="shared" si="4"/>
        <v>8588.7999999999993</v>
      </c>
      <c r="G15" s="9">
        <v>8700</v>
      </c>
      <c r="H15" s="55">
        <v>8600</v>
      </c>
      <c r="I15" s="9">
        <v>8588.7999999999993</v>
      </c>
      <c r="J15" s="13"/>
      <c r="K15" s="13"/>
      <c r="L15" s="13"/>
      <c r="M15" s="9"/>
      <c r="N15" s="4">
        <f t="shared" si="5"/>
        <v>8629.6</v>
      </c>
      <c r="O15" s="4">
        <f t="shared" si="6"/>
        <v>0.70947473305451214</v>
      </c>
      <c r="P15" s="1" t="s">
        <v>63</v>
      </c>
    </row>
    <row r="16" spans="1:16" ht="15" x14ac:dyDescent="0.25">
      <c r="A16" s="10">
        <v>9</v>
      </c>
      <c r="B16" s="58" t="s">
        <v>76</v>
      </c>
      <c r="C16" s="12" t="s">
        <v>27</v>
      </c>
      <c r="D16" s="61">
        <v>1</v>
      </c>
      <c r="E16" s="11">
        <f t="shared" si="3"/>
        <v>14339.2</v>
      </c>
      <c r="F16" s="31">
        <f t="shared" si="4"/>
        <v>14339.2</v>
      </c>
      <c r="G16" s="9">
        <v>15000</v>
      </c>
      <c r="H16" s="55">
        <v>14400</v>
      </c>
      <c r="I16" s="9">
        <v>14339.2</v>
      </c>
      <c r="J16" s="13"/>
      <c r="K16" s="13"/>
      <c r="L16" s="13"/>
      <c r="M16" s="9"/>
      <c r="N16" s="4">
        <f t="shared" si="5"/>
        <v>14579.73</v>
      </c>
      <c r="O16" s="4">
        <f t="shared" si="6"/>
        <v>2.5050457315056049</v>
      </c>
      <c r="P16" s="1" t="s">
        <v>63</v>
      </c>
    </row>
    <row r="17" spans="1:16" ht="15" x14ac:dyDescent="0.25">
      <c r="A17" s="10">
        <v>10</v>
      </c>
      <c r="B17" s="58" t="s">
        <v>30</v>
      </c>
      <c r="C17" s="12" t="s">
        <v>27</v>
      </c>
      <c r="D17" s="61">
        <v>1</v>
      </c>
      <c r="E17" s="11">
        <f t="shared" si="3"/>
        <v>6640</v>
      </c>
      <c r="F17" s="31">
        <f t="shared" si="4"/>
        <v>6640</v>
      </c>
      <c r="G17" s="9">
        <v>6800</v>
      </c>
      <c r="H17" s="55">
        <v>6700</v>
      </c>
      <c r="I17" s="9">
        <v>6640</v>
      </c>
      <c r="J17" s="13"/>
      <c r="K17" s="13"/>
      <c r="L17" s="13"/>
      <c r="M17" s="9"/>
      <c r="N17" s="4">
        <f t="shared" si="5"/>
        <v>6713.33</v>
      </c>
      <c r="O17" s="4">
        <f t="shared" si="6"/>
        <v>1.2040075127092493</v>
      </c>
      <c r="P17" s="1" t="s">
        <v>63</v>
      </c>
    </row>
    <row r="18" spans="1:16" ht="15" x14ac:dyDescent="0.25">
      <c r="A18" s="10">
        <v>11</v>
      </c>
      <c r="B18" s="58" t="s">
        <v>31</v>
      </c>
      <c r="C18" s="12" t="s">
        <v>27</v>
      </c>
      <c r="D18" s="61">
        <v>1</v>
      </c>
      <c r="E18" s="11">
        <f t="shared" si="3"/>
        <v>12880</v>
      </c>
      <c r="F18" s="31">
        <f t="shared" si="4"/>
        <v>12880</v>
      </c>
      <c r="G18" s="9">
        <v>13000</v>
      </c>
      <c r="H18" s="55">
        <v>12900</v>
      </c>
      <c r="I18" s="9">
        <v>12880</v>
      </c>
      <c r="J18" s="13"/>
      <c r="K18" s="13"/>
      <c r="L18" s="13"/>
      <c r="M18" s="9"/>
      <c r="N18" s="4">
        <f t="shared" si="5"/>
        <v>12926.66</v>
      </c>
      <c r="O18" s="4">
        <f t="shared" si="6"/>
        <v>0.49735176694135924</v>
      </c>
      <c r="P18" s="1" t="s">
        <v>63</v>
      </c>
    </row>
    <row r="19" spans="1:16" ht="15" x14ac:dyDescent="0.25">
      <c r="A19" s="10">
        <v>12</v>
      </c>
      <c r="B19" s="58" t="s">
        <v>32</v>
      </c>
      <c r="C19" s="12" t="s">
        <v>27</v>
      </c>
      <c r="D19" s="61">
        <v>1</v>
      </c>
      <c r="E19" s="11">
        <f t="shared" si="3"/>
        <v>11200</v>
      </c>
      <c r="F19" s="31">
        <f t="shared" si="4"/>
        <v>11200</v>
      </c>
      <c r="G19" s="9">
        <v>11500</v>
      </c>
      <c r="H19" s="55">
        <v>11250</v>
      </c>
      <c r="I19" s="9">
        <v>11200</v>
      </c>
      <c r="J19" s="13"/>
      <c r="K19" s="13"/>
      <c r="L19" s="13"/>
      <c r="M19" s="9"/>
      <c r="N19" s="4">
        <f t="shared" si="5"/>
        <v>11316.66</v>
      </c>
      <c r="O19" s="4">
        <f t="shared" si="6"/>
        <v>1.4202725715748095</v>
      </c>
      <c r="P19" s="1" t="s">
        <v>63</v>
      </c>
    </row>
    <row r="20" spans="1:16" ht="15" x14ac:dyDescent="0.25">
      <c r="A20" s="10">
        <v>13</v>
      </c>
      <c r="B20" s="58" t="s">
        <v>33</v>
      </c>
      <c r="C20" s="12" t="s">
        <v>27</v>
      </c>
      <c r="D20" s="61">
        <v>1</v>
      </c>
      <c r="E20" s="11">
        <f t="shared" si="3"/>
        <v>10400</v>
      </c>
      <c r="F20" s="31">
        <f t="shared" si="4"/>
        <v>10400</v>
      </c>
      <c r="G20" s="9">
        <v>10600</v>
      </c>
      <c r="H20" s="55">
        <v>10500</v>
      </c>
      <c r="I20" s="9">
        <v>10400</v>
      </c>
      <c r="J20" s="13"/>
      <c r="K20" s="13"/>
      <c r="L20" s="13"/>
      <c r="M20" s="9"/>
      <c r="N20" s="4">
        <f t="shared" si="5"/>
        <v>10500</v>
      </c>
      <c r="O20" s="4">
        <f t="shared" si="6"/>
        <v>0.95238095238095244</v>
      </c>
      <c r="P20" s="1" t="s">
        <v>63</v>
      </c>
    </row>
    <row r="21" spans="1:16" ht="15" x14ac:dyDescent="0.25">
      <c r="A21" s="10">
        <v>14</v>
      </c>
      <c r="B21" s="58" t="s">
        <v>34</v>
      </c>
      <c r="C21" s="12" t="s">
        <v>27</v>
      </c>
      <c r="D21" s="61">
        <v>1</v>
      </c>
      <c r="E21" s="11">
        <f t="shared" si="3"/>
        <v>10400</v>
      </c>
      <c r="F21" s="31">
        <f t="shared" si="4"/>
        <v>10400</v>
      </c>
      <c r="G21" s="9">
        <v>10800</v>
      </c>
      <c r="H21" s="55">
        <v>10500</v>
      </c>
      <c r="I21" s="9">
        <v>10400</v>
      </c>
      <c r="J21" s="13"/>
      <c r="K21" s="13"/>
      <c r="L21" s="13"/>
      <c r="M21" s="9"/>
      <c r="N21" s="4">
        <f t="shared" si="5"/>
        <v>10566.66</v>
      </c>
      <c r="O21" s="4">
        <f t="shared" si="6"/>
        <v>1.9700309143212615</v>
      </c>
      <c r="P21" s="1" t="s">
        <v>63</v>
      </c>
    </row>
    <row r="22" spans="1:16" ht="15" x14ac:dyDescent="0.25">
      <c r="A22" s="10">
        <v>15</v>
      </c>
      <c r="B22" s="59" t="s">
        <v>69</v>
      </c>
      <c r="C22" s="12" t="s">
        <v>27</v>
      </c>
      <c r="D22" s="61">
        <v>1</v>
      </c>
      <c r="E22" s="11">
        <f t="shared" si="3"/>
        <v>22000</v>
      </c>
      <c r="F22" s="31">
        <f t="shared" si="4"/>
        <v>22000</v>
      </c>
      <c r="G22" s="9">
        <v>22200</v>
      </c>
      <c r="H22" s="55">
        <v>22150</v>
      </c>
      <c r="I22" s="9">
        <v>22000</v>
      </c>
      <c r="J22" s="13"/>
      <c r="K22" s="13"/>
      <c r="L22" s="13"/>
      <c r="M22" s="9"/>
      <c r="N22" s="4">
        <f t="shared" si="5"/>
        <v>22116.66</v>
      </c>
      <c r="O22" s="4">
        <f t="shared" si="6"/>
        <v>0.4706102485605424</v>
      </c>
      <c r="P22" s="1" t="s">
        <v>62</v>
      </c>
    </row>
    <row r="23" spans="1:16" ht="15" x14ac:dyDescent="0.25">
      <c r="A23" s="10">
        <v>16</v>
      </c>
      <c r="B23" s="59" t="s">
        <v>70</v>
      </c>
      <c r="C23" s="12" t="s">
        <v>27</v>
      </c>
      <c r="D23" s="61">
        <v>1</v>
      </c>
      <c r="E23" s="11">
        <f t="shared" si="3"/>
        <v>23200</v>
      </c>
      <c r="F23" s="31">
        <f t="shared" si="4"/>
        <v>23200</v>
      </c>
      <c r="G23" s="9">
        <v>23500</v>
      </c>
      <c r="H23" s="55">
        <v>23300</v>
      </c>
      <c r="I23" s="9">
        <v>23200</v>
      </c>
      <c r="J23" s="13"/>
      <c r="K23" s="13"/>
      <c r="L23" s="13"/>
      <c r="M23" s="9"/>
      <c r="N23" s="4">
        <f t="shared" si="5"/>
        <v>23333.33</v>
      </c>
      <c r="O23" s="4">
        <f t="shared" si="6"/>
        <v>0.6546536707079772</v>
      </c>
      <c r="P23" s="1" t="s">
        <v>62</v>
      </c>
    </row>
    <row r="24" spans="1:16" ht="15" x14ac:dyDescent="0.25">
      <c r="A24" s="10">
        <v>17</v>
      </c>
      <c r="B24" s="59" t="s">
        <v>71</v>
      </c>
      <c r="C24" s="12" t="s">
        <v>27</v>
      </c>
      <c r="D24" s="61">
        <v>1</v>
      </c>
      <c r="E24" s="11">
        <f t="shared" ref="E24:E58" si="7">D24*F24</f>
        <v>22000</v>
      </c>
      <c r="F24" s="31">
        <f t="shared" ref="F24:F58" si="8">MIN(G24:M24)</f>
        <v>22000</v>
      </c>
      <c r="G24" s="9">
        <v>22700</v>
      </c>
      <c r="H24" s="55">
        <v>22750</v>
      </c>
      <c r="I24" s="9">
        <v>22611</v>
      </c>
      <c r="J24" s="13"/>
      <c r="K24" s="13"/>
      <c r="L24" s="13">
        <v>22000</v>
      </c>
      <c r="M24" s="9"/>
      <c r="N24" s="4">
        <f t="shared" ref="N24:N61" si="9">ROUNDDOWN(AVERAGE(G24:M24),2)</f>
        <v>22515.25</v>
      </c>
      <c r="O24" s="4">
        <f t="shared" ref="O24:O61" si="10">(_xlfn.STDEV.S(G24:M24)/AVERAGE(G24:M24))*100</f>
        <v>1.5468496633222859</v>
      </c>
      <c r="P24" s="1" t="s">
        <v>62</v>
      </c>
    </row>
    <row r="25" spans="1:16" ht="15" x14ac:dyDescent="0.25">
      <c r="A25" s="10">
        <v>18</v>
      </c>
      <c r="B25" s="59" t="s">
        <v>72</v>
      </c>
      <c r="C25" s="12" t="s">
        <v>27</v>
      </c>
      <c r="D25" s="61">
        <v>1</v>
      </c>
      <c r="E25" s="11">
        <f t="shared" si="7"/>
        <v>20000</v>
      </c>
      <c r="F25" s="31">
        <f t="shared" si="8"/>
        <v>20000</v>
      </c>
      <c r="G25" s="9">
        <v>24000</v>
      </c>
      <c r="H25" s="55">
        <v>23300</v>
      </c>
      <c r="I25" s="9">
        <v>23000</v>
      </c>
      <c r="J25" s="13"/>
      <c r="K25" s="13"/>
      <c r="L25" s="13"/>
      <c r="M25" s="9">
        <v>20000</v>
      </c>
      <c r="N25" s="4">
        <f t="shared" si="9"/>
        <v>22575</v>
      </c>
      <c r="O25" s="4">
        <f t="shared" si="10"/>
        <v>7.8275069975956999</v>
      </c>
      <c r="P25" s="1" t="s">
        <v>62</v>
      </c>
    </row>
    <row r="26" spans="1:16" ht="15" x14ac:dyDescent="0.25">
      <c r="A26" s="10">
        <v>19</v>
      </c>
      <c r="B26" s="59" t="s">
        <v>73</v>
      </c>
      <c r="C26" s="12" t="s">
        <v>27</v>
      </c>
      <c r="D26" s="61">
        <v>1</v>
      </c>
      <c r="E26" s="11">
        <f t="shared" si="7"/>
        <v>20000</v>
      </c>
      <c r="F26" s="31">
        <f t="shared" si="8"/>
        <v>20000</v>
      </c>
      <c r="G26" s="9">
        <v>23700</v>
      </c>
      <c r="H26" s="55">
        <v>23300</v>
      </c>
      <c r="I26" s="9">
        <v>23000</v>
      </c>
      <c r="J26" s="13"/>
      <c r="K26" s="13"/>
      <c r="L26" s="13"/>
      <c r="M26" s="9">
        <v>20000</v>
      </c>
      <c r="N26" s="4">
        <f t="shared" si="9"/>
        <v>22500</v>
      </c>
      <c r="O26" s="4">
        <f t="shared" si="10"/>
        <v>7.5162375667945618</v>
      </c>
      <c r="P26" s="1" t="s">
        <v>62</v>
      </c>
    </row>
    <row r="27" spans="1:16" ht="15" x14ac:dyDescent="0.25">
      <c r="A27" s="10">
        <v>20</v>
      </c>
      <c r="B27" s="59" t="s">
        <v>74</v>
      </c>
      <c r="C27" s="12" t="s">
        <v>27</v>
      </c>
      <c r="D27" s="61">
        <v>1</v>
      </c>
      <c r="E27" s="11">
        <f t="shared" si="7"/>
        <v>20000</v>
      </c>
      <c r="F27" s="31">
        <f t="shared" si="8"/>
        <v>20000</v>
      </c>
      <c r="G27" s="9">
        <v>21200</v>
      </c>
      <c r="H27" s="55">
        <v>21150</v>
      </c>
      <c r="I27" s="9">
        <v>21000</v>
      </c>
      <c r="J27" s="13"/>
      <c r="K27" s="13"/>
      <c r="L27" s="13"/>
      <c r="M27" s="9">
        <v>20000</v>
      </c>
      <c r="N27" s="4">
        <f t="shared" si="9"/>
        <v>20837.5</v>
      </c>
      <c r="O27" s="4">
        <f t="shared" si="10"/>
        <v>2.7103249549861905</v>
      </c>
      <c r="P27" s="1" t="s">
        <v>62</v>
      </c>
    </row>
    <row r="28" spans="1:16" ht="15" x14ac:dyDescent="0.25">
      <c r="A28" s="10">
        <v>21</v>
      </c>
      <c r="B28" s="59" t="s">
        <v>48</v>
      </c>
      <c r="C28" s="12" t="s">
        <v>27</v>
      </c>
      <c r="D28" s="61">
        <v>1</v>
      </c>
      <c r="E28" s="11">
        <f t="shared" si="7"/>
        <v>8480</v>
      </c>
      <c r="F28" s="31">
        <f t="shared" si="8"/>
        <v>8480</v>
      </c>
      <c r="G28" s="9">
        <v>8600</v>
      </c>
      <c r="H28" s="55">
        <v>8500</v>
      </c>
      <c r="I28" s="9">
        <v>8480</v>
      </c>
      <c r="J28" s="13"/>
      <c r="K28" s="13"/>
      <c r="L28" s="13"/>
      <c r="M28" s="9"/>
      <c r="N28" s="4">
        <f t="shared" si="9"/>
        <v>8526.66</v>
      </c>
      <c r="O28" s="4">
        <f t="shared" si="10"/>
        <v>0.7539992776382296</v>
      </c>
      <c r="P28" s="1" t="s">
        <v>63</v>
      </c>
    </row>
    <row r="29" spans="1:16" ht="15" x14ac:dyDescent="0.25">
      <c r="A29" s="10">
        <v>22</v>
      </c>
      <c r="B29" s="59" t="s">
        <v>77</v>
      </c>
      <c r="C29" s="12" t="s">
        <v>27</v>
      </c>
      <c r="D29" s="61">
        <v>1</v>
      </c>
      <c r="E29" s="11">
        <f t="shared" si="7"/>
        <v>8960</v>
      </c>
      <c r="F29" s="31">
        <f t="shared" si="8"/>
        <v>8960</v>
      </c>
      <c r="G29" s="9">
        <v>9000</v>
      </c>
      <c r="H29" s="55">
        <v>9000</v>
      </c>
      <c r="I29" s="9">
        <v>8960</v>
      </c>
      <c r="J29" s="13"/>
      <c r="K29" s="13"/>
      <c r="L29" s="13"/>
      <c r="M29" s="9"/>
      <c r="N29" s="4">
        <f t="shared" si="9"/>
        <v>8986.66</v>
      </c>
      <c r="O29" s="4">
        <f t="shared" si="10"/>
        <v>0.25698083198351301</v>
      </c>
      <c r="P29" s="1" t="s">
        <v>63</v>
      </c>
    </row>
    <row r="30" spans="1:16" ht="15" x14ac:dyDescent="0.25">
      <c r="A30" s="10">
        <v>23</v>
      </c>
      <c r="B30" s="59" t="s">
        <v>35</v>
      </c>
      <c r="C30" s="12" t="s">
        <v>27</v>
      </c>
      <c r="D30" s="61">
        <v>1</v>
      </c>
      <c r="E30" s="11">
        <f t="shared" si="7"/>
        <v>8800</v>
      </c>
      <c r="F30" s="31">
        <f t="shared" si="8"/>
        <v>8800</v>
      </c>
      <c r="G30" s="9">
        <v>9100</v>
      </c>
      <c r="H30" s="55">
        <v>8900</v>
      </c>
      <c r="I30" s="9">
        <v>8800</v>
      </c>
      <c r="J30" s="13"/>
      <c r="K30" s="13"/>
      <c r="L30" s="13"/>
      <c r="M30" s="9"/>
      <c r="N30" s="4">
        <f t="shared" si="9"/>
        <v>8933.33</v>
      </c>
      <c r="O30" s="4">
        <f t="shared" si="10"/>
        <v>1.7099163040880001</v>
      </c>
      <c r="P30" s="1" t="s">
        <v>63</v>
      </c>
    </row>
    <row r="31" spans="1:16" ht="15" x14ac:dyDescent="0.25">
      <c r="A31" s="10">
        <v>24</v>
      </c>
      <c r="B31" s="59" t="s">
        <v>36</v>
      </c>
      <c r="C31" s="12" t="s">
        <v>27</v>
      </c>
      <c r="D31" s="61">
        <v>1</v>
      </c>
      <c r="E31" s="11">
        <f t="shared" si="7"/>
        <v>8800</v>
      </c>
      <c r="F31" s="31">
        <f t="shared" si="8"/>
        <v>8800</v>
      </c>
      <c r="G31" s="9">
        <v>9100</v>
      </c>
      <c r="H31" s="55">
        <v>8900</v>
      </c>
      <c r="I31" s="9">
        <v>8800</v>
      </c>
      <c r="J31" s="13"/>
      <c r="K31" s="13"/>
      <c r="L31" s="13"/>
      <c r="M31" s="9"/>
      <c r="N31" s="4">
        <f t="shared" si="9"/>
        <v>8933.33</v>
      </c>
      <c r="O31" s="4">
        <f t="shared" si="10"/>
        <v>1.7099163040880001</v>
      </c>
      <c r="P31" s="1" t="s">
        <v>63</v>
      </c>
    </row>
    <row r="32" spans="1:16" ht="15" x14ac:dyDescent="0.25">
      <c r="A32" s="10">
        <v>25</v>
      </c>
      <c r="B32" s="59" t="s">
        <v>37</v>
      </c>
      <c r="C32" s="12" t="s">
        <v>27</v>
      </c>
      <c r="D32" s="61">
        <v>1</v>
      </c>
      <c r="E32" s="11">
        <f t="shared" si="7"/>
        <v>10240</v>
      </c>
      <c r="F32" s="31">
        <f t="shared" si="8"/>
        <v>10240</v>
      </c>
      <c r="G32" s="9">
        <v>10400</v>
      </c>
      <c r="H32" s="55">
        <v>10300</v>
      </c>
      <c r="I32" s="9">
        <v>10240</v>
      </c>
      <c r="J32" s="13"/>
      <c r="K32" s="13"/>
      <c r="L32" s="13"/>
      <c r="M32" s="9"/>
      <c r="N32" s="4">
        <f t="shared" si="9"/>
        <v>10313.33</v>
      </c>
      <c r="O32" s="4">
        <f t="shared" si="10"/>
        <v>0.78373339708998968</v>
      </c>
      <c r="P32" s="1" t="s">
        <v>63</v>
      </c>
    </row>
    <row r="33" spans="1:16" ht="15" x14ac:dyDescent="0.25">
      <c r="A33" s="10">
        <v>26</v>
      </c>
      <c r="B33" s="58" t="s">
        <v>48</v>
      </c>
      <c r="C33" s="12" t="s">
        <v>27</v>
      </c>
      <c r="D33" s="61">
        <v>1</v>
      </c>
      <c r="E33" s="11">
        <f t="shared" si="7"/>
        <v>8800</v>
      </c>
      <c r="F33" s="31">
        <f t="shared" si="8"/>
        <v>8800</v>
      </c>
      <c r="G33" s="9">
        <v>9000</v>
      </c>
      <c r="H33" s="55">
        <v>8900</v>
      </c>
      <c r="I33" s="9">
        <v>8800</v>
      </c>
      <c r="J33" s="13"/>
      <c r="K33" s="13"/>
      <c r="L33" s="13"/>
      <c r="M33" s="9"/>
      <c r="N33" s="4">
        <f t="shared" si="9"/>
        <v>8900</v>
      </c>
      <c r="O33" s="4">
        <f t="shared" si="10"/>
        <v>1.1235955056179776</v>
      </c>
      <c r="P33" s="1" t="s">
        <v>63</v>
      </c>
    </row>
    <row r="34" spans="1:16" ht="15" x14ac:dyDescent="0.25">
      <c r="A34" s="10">
        <v>27</v>
      </c>
      <c r="B34" s="58" t="s">
        <v>78</v>
      </c>
      <c r="C34" s="12" t="s">
        <v>27</v>
      </c>
      <c r="D34" s="61">
        <v>1</v>
      </c>
      <c r="E34" s="11">
        <f t="shared" si="7"/>
        <v>7200</v>
      </c>
      <c r="F34" s="31">
        <f t="shared" si="8"/>
        <v>7200</v>
      </c>
      <c r="G34" s="9">
        <v>7600</v>
      </c>
      <c r="H34" s="55">
        <v>7350</v>
      </c>
      <c r="I34" s="9">
        <v>7200</v>
      </c>
      <c r="J34" s="13"/>
      <c r="K34" s="13"/>
      <c r="L34" s="13"/>
      <c r="M34" s="9"/>
      <c r="N34" s="4">
        <f t="shared" si="9"/>
        <v>7383.33</v>
      </c>
      <c r="O34" s="4">
        <f t="shared" si="10"/>
        <v>2.7368748652329886</v>
      </c>
      <c r="P34" s="1" t="s">
        <v>63</v>
      </c>
    </row>
    <row r="35" spans="1:16" ht="15" x14ac:dyDescent="0.25">
      <c r="A35" s="10">
        <v>28</v>
      </c>
      <c r="B35" s="58" t="s">
        <v>49</v>
      </c>
      <c r="C35" s="12" t="s">
        <v>27</v>
      </c>
      <c r="D35" s="61">
        <v>1</v>
      </c>
      <c r="E35" s="11">
        <f t="shared" si="7"/>
        <v>44800</v>
      </c>
      <c r="F35" s="31">
        <f t="shared" si="8"/>
        <v>44800</v>
      </c>
      <c r="G35" s="9">
        <v>45000</v>
      </c>
      <c r="H35" s="55">
        <v>44900</v>
      </c>
      <c r="I35" s="9">
        <v>44800</v>
      </c>
      <c r="J35" s="13"/>
      <c r="K35" s="13"/>
      <c r="L35" s="13"/>
      <c r="M35" s="9"/>
      <c r="N35" s="4">
        <f t="shared" si="9"/>
        <v>44900</v>
      </c>
      <c r="O35" s="4">
        <f t="shared" si="10"/>
        <v>0.22271714922048996</v>
      </c>
      <c r="P35" s="1" t="s">
        <v>63</v>
      </c>
    </row>
    <row r="36" spans="1:16" ht="15" x14ac:dyDescent="0.25">
      <c r="A36" s="10">
        <v>29</v>
      </c>
      <c r="B36" s="58" t="s">
        <v>50</v>
      </c>
      <c r="C36" s="12" t="s">
        <v>27</v>
      </c>
      <c r="D36" s="61">
        <v>1</v>
      </c>
      <c r="E36" s="11">
        <f t="shared" si="7"/>
        <v>64000</v>
      </c>
      <c r="F36" s="31">
        <f t="shared" si="8"/>
        <v>64000</v>
      </c>
      <c r="G36" s="9">
        <v>64300</v>
      </c>
      <c r="H36" s="55">
        <v>64150</v>
      </c>
      <c r="I36" s="9">
        <v>64000</v>
      </c>
      <c r="J36" s="13"/>
      <c r="K36" s="13"/>
      <c r="L36" s="13"/>
      <c r="M36" s="9"/>
      <c r="N36" s="4">
        <f t="shared" si="9"/>
        <v>64150</v>
      </c>
      <c r="O36" s="4">
        <f t="shared" si="10"/>
        <v>0.23382696804364772</v>
      </c>
      <c r="P36" s="1" t="s">
        <v>64</v>
      </c>
    </row>
    <row r="37" spans="1:16" ht="15" x14ac:dyDescent="0.25">
      <c r="A37" s="10">
        <v>30</v>
      </c>
      <c r="B37" s="60" t="s">
        <v>51</v>
      </c>
      <c r="C37" s="12" t="s">
        <v>27</v>
      </c>
      <c r="D37" s="61">
        <v>1</v>
      </c>
      <c r="E37" s="11">
        <f t="shared" si="7"/>
        <v>6300</v>
      </c>
      <c r="F37" s="31">
        <f t="shared" si="8"/>
        <v>6300</v>
      </c>
      <c r="G37" s="9">
        <v>6700</v>
      </c>
      <c r="H37" s="55">
        <v>6400</v>
      </c>
      <c r="I37" s="9">
        <v>6300</v>
      </c>
      <c r="J37" s="13"/>
      <c r="K37" s="13"/>
      <c r="L37" s="13"/>
      <c r="M37" s="9"/>
      <c r="N37" s="4">
        <f t="shared" si="9"/>
        <v>6466.66</v>
      </c>
      <c r="O37" s="4">
        <f t="shared" si="10"/>
        <v>3.2190711331950506</v>
      </c>
      <c r="P37" s="1" t="s">
        <v>63</v>
      </c>
    </row>
    <row r="38" spans="1:16" ht="15" x14ac:dyDescent="0.25">
      <c r="A38" s="10">
        <v>31</v>
      </c>
      <c r="B38" s="58" t="s">
        <v>22</v>
      </c>
      <c r="C38" s="12" t="s">
        <v>27</v>
      </c>
      <c r="D38" s="61">
        <v>1</v>
      </c>
      <c r="E38" s="11">
        <f t="shared" si="7"/>
        <v>41920</v>
      </c>
      <c r="F38" s="31">
        <f t="shared" si="8"/>
        <v>41920</v>
      </c>
      <c r="G38" s="9">
        <v>42000</v>
      </c>
      <c r="H38" s="55">
        <v>42000</v>
      </c>
      <c r="I38" s="9">
        <v>41920</v>
      </c>
      <c r="J38" s="13"/>
      <c r="K38" s="13"/>
      <c r="L38" s="13"/>
      <c r="M38" s="9"/>
      <c r="N38" s="4">
        <f t="shared" si="9"/>
        <v>41973.33</v>
      </c>
      <c r="O38" s="4">
        <f t="shared" si="10"/>
        <v>0.11004134736778126</v>
      </c>
      <c r="P38" s="1" t="s">
        <v>63</v>
      </c>
    </row>
    <row r="39" spans="1:16" ht="15" x14ac:dyDescent="0.25">
      <c r="A39" s="10">
        <v>32</v>
      </c>
      <c r="B39" s="58" t="s">
        <v>23</v>
      </c>
      <c r="C39" s="12" t="s">
        <v>27</v>
      </c>
      <c r="D39" s="61">
        <v>1</v>
      </c>
      <c r="E39" s="11">
        <f t="shared" si="7"/>
        <v>5760</v>
      </c>
      <c r="F39" s="31">
        <f t="shared" si="8"/>
        <v>5760</v>
      </c>
      <c r="G39" s="9">
        <v>6000</v>
      </c>
      <c r="H39" s="55">
        <v>5800</v>
      </c>
      <c r="I39" s="9">
        <v>5760</v>
      </c>
      <c r="J39" s="13"/>
      <c r="K39" s="13"/>
      <c r="L39" s="13"/>
      <c r="M39" s="9"/>
      <c r="N39" s="4">
        <f t="shared" si="9"/>
        <v>5853.33</v>
      </c>
      <c r="O39" s="4">
        <f t="shared" si="10"/>
        <v>2.1967313806362085</v>
      </c>
      <c r="P39" s="1" t="s">
        <v>63</v>
      </c>
    </row>
    <row r="40" spans="1:16" ht="15" x14ac:dyDescent="0.25">
      <c r="A40" s="10">
        <v>33</v>
      </c>
      <c r="B40" s="58" t="s">
        <v>24</v>
      </c>
      <c r="C40" s="12" t="s">
        <v>27</v>
      </c>
      <c r="D40" s="61">
        <v>1</v>
      </c>
      <c r="E40" s="11">
        <f t="shared" si="7"/>
        <v>70560</v>
      </c>
      <c r="F40" s="31">
        <f t="shared" si="8"/>
        <v>70560</v>
      </c>
      <c r="G40" s="9">
        <v>71000</v>
      </c>
      <c r="H40" s="55">
        <v>70700</v>
      </c>
      <c r="I40" s="9">
        <v>70560</v>
      </c>
      <c r="J40" s="13"/>
      <c r="K40" s="13"/>
      <c r="L40" s="13"/>
      <c r="M40" s="9"/>
      <c r="N40" s="4">
        <f t="shared" si="9"/>
        <v>70753.33</v>
      </c>
      <c r="O40" s="4">
        <f t="shared" si="10"/>
        <v>0.31771818147719527</v>
      </c>
      <c r="P40" s="1" t="s">
        <v>64</v>
      </c>
    </row>
    <row r="41" spans="1:16" ht="30" x14ac:dyDescent="0.25">
      <c r="A41" s="10">
        <v>34</v>
      </c>
      <c r="B41" s="58" t="s">
        <v>52</v>
      </c>
      <c r="C41" s="12" t="s">
        <v>27</v>
      </c>
      <c r="D41" s="61">
        <v>1</v>
      </c>
      <c r="E41" s="11">
        <f t="shared" si="7"/>
        <v>117000</v>
      </c>
      <c r="F41" s="31">
        <f t="shared" si="8"/>
        <v>117000</v>
      </c>
      <c r="G41" s="9">
        <v>120700</v>
      </c>
      <c r="H41" s="55">
        <v>120650</v>
      </c>
      <c r="I41" s="9">
        <v>120640</v>
      </c>
      <c r="J41" s="13">
        <v>117000</v>
      </c>
      <c r="K41" s="13"/>
      <c r="L41" s="13"/>
      <c r="M41" s="9"/>
      <c r="N41" s="4">
        <f t="shared" si="9"/>
        <v>119747.5</v>
      </c>
      <c r="O41" s="4">
        <f t="shared" si="10"/>
        <v>1.5297644683661018</v>
      </c>
      <c r="P41" s="1" t="s">
        <v>66</v>
      </c>
    </row>
    <row r="42" spans="1:16" ht="15" x14ac:dyDescent="0.25">
      <c r="A42" s="10">
        <v>35</v>
      </c>
      <c r="B42" s="58" t="s">
        <v>53</v>
      </c>
      <c r="C42" s="12" t="s">
        <v>27</v>
      </c>
      <c r="D42" s="61">
        <v>1</v>
      </c>
      <c r="E42" s="11">
        <f t="shared" si="7"/>
        <v>51700.800000000003</v>
      </c>
      <c r="F42" s="31">
        <f t="shared" si="8"/>
        <v>51700.800000000003</v>
      </c>
      <c r="G42" s="9">
        <v>52000</v>
      </c>
      <c r="H42" s="55">
        <v>51800</v>
      </c>
      <c r="I42" s="9">
        <v>51700.800000000003</v>
      </c>
      <c r="J42" s="13"/>
      <c r="K42" s="13"/>
      <c r="L42" s="13"/>
      <c r="M42" s="9"/>
      <c r="N42" s="4">
        <f t="shared" si="9"/>
        <v>51833.599999999999</v>
      </c>
      <c r="O42" s="4">
        <f t="shared" si="10"/>
        <v>0.29402486899691227</v>
      </c>
      <c r="P42" s="1" t="s">
        <v>63</v>
      </c>
    </row>
    <row r="43" spans="1:16" ht="15" x14ac:dyDescent="0.25">
      <c r="A43" s="10">
        <v>36</v>
      </c>
      <c r="B43" s="58" t="s">
        <v>25</v>
      </c>
      <c r="C43" s="12" t="s">
        <v>27</v>
      </c>
      <c r="D43" s="61">
        <v>1</v>
      </c>
      <c r="E43" s="11">
        <f t="shared" si="7"/>
        <v>35200</v>
      </c>
      <c r="F43" s="31">
        <f t="shared" si="8"/>
        <v>35200</v>
      </c>
      <c r="G43" s="9">
        <v>35400</v>
      </c>
      <c r="H43" s="55">
        <v>35300</v>
      </c>
      <c r="I43" s="9">
        <v>35200</v>
      </c>
      <c r="J43" s="13"/>
      <c r="K43" s="13"/>
      <c r="L43" s="13"/>
      <c r="M43" s="9"/>
      <c r="N43" s="4">
        <f t="shared" si="9"/>
        <v>35300</v>
      </c>
      <c r="O43" s="4">
        <f t="shared" si="10"/>
        <v>0.28328611898016998</v>
      </c>
      <c r="P43" s="1" t="s">
        <v>63</v>
      </c>
    </row>
    <row r="44" spans="1:16" ht="15" x14ac:dyDescent="0.25">
      <c r="A44" s="10">
        <v>37</v>
      </c>
      <c r="B44" s="58" t="s">
        <v>26</v>
      </c>
      <c r="C44" s="12" t="s">
        <v>27</v>
      </c>
      <c r="D44" s="61">
        <v>1</v>
      </c>
      <c r="E44" s="11">
        <f t="shared" si="7"/>
        <v>10320</v>
      </c>
      <c r="F44" s="31">
        <f t="shared" si="8"/>
        <v>10320</v>
      </c>
      <c r="G44" s="9">
        <v>10500</v>
      </c>
      <c r="H44" s="55">
        <v>10400</v>
      </c>
      <c r="I44" s="9">
        <v>10320</v>
      </c>
      <c r="J44" s="13"/>
      <c r="K44" s="13"/>
      <c r="L44" s="13"/>
      <c r="M44" s="9"/>
      <c r="N44" s="4">
        <f t="shared" si="9"/>
        <v>10406.66</v>
      </c>
      <c r="O44" s="4">
        <f t="shared" si="10"/>
        <v>0.86660789612227307</v>
      </c>
      <c r="P44" s="1" t="s">
        <v>63</v>
      </c>
    </row>
    <row r="45" spans="1:16" ht="15" x14ac:dyDescent="0.25">
      <c r="A45" s="10">
        <v>38</v>
      </c>
      <c r="B45" s="59" t="s">
        <v>51</v>
      </c>
      <c r="C45" s="12" t="s">
        <v>27</v>
      </c>
      <c r="D45" s="61">
        <v>1</v>
      </c>
      <c r="E45" s="11">
        <f t="shared" si="7"/>
        <v>40000</v>
      </c>
      <c r="F45" s="31">
        <f t="shared" si="8"/>
        <v>40000</v>
      </c>
      <c r="G45" s="9">
        <v>40300</v>
      </c>
      <c r="H45" s="55">
        <v>40150</v>
      </c>
      <c r="I45" s="9">
        <v>40000</v>
      </c>
      <c r="J45" s="13"/>
      <c r="K45" s="13"/>
      <c r="L45" s="13"/>
      <c r="M45" s="9"/>
      <c r="N45" s="4">
        <f t="shared" si="9"/>
        <v>40150</v>
      </c>
      <c r="O45" s="4">
        <f t="shared" si="10"/>
        <v>0.37359900373599003</v>
      </c>
      <c r="P45" s="1" t="s">
        <v>63</v>
      </c>
    </row>
    <row r="46" spans="1:16" ht="30" x14ac:dyDescent="0.25">
      <c r="A46" s="10">
        <v>39</v>
      </c>
      <c r="B46" s="58" t="s">
        <v>79</v>
      </c>
      <c r="C46" s="12" t="s">
        <v>27</v>
      </c>
      <c r="D46" s="61">
        <v>1</v>
      </c>
      <c r="E46" s="11">
        <f t="shared" si="7"/>
        <v>72000</v>
      </c>
      <c r="F46" s="31">
        <f t="shared" si="8"/>
        <v>72000</v>
      </c>
      <c r="G46" s="9">
        <v>72400</v>
      </c>
      <c r="H46" s="55">
        <v>72200</v>
      </c>
      <c r="I46" s="9">
        <v>72000</v>
      </c>
      <c r="J46" s="13"/>
      <c r="K46" s="13"/>
      <c r="L46" s="13"/>
      <c r="M46" s="9"/>
      <c r="N46" s="4">
        <f t="shared" si="9"/>
        <v>72200</v>
      </c>
      <c r="O46" s="4">
        <f t="shared" si="10"/>
        <v>0.2770083102493075</v>
      </c>
      <c r="P46" s="1" t="s">
        <v>65</v>
      </c>
    </row>
    <row r="47" spans="1:16" ht="30" x14ac:dyDescent="0.25">
      <c r="A47" s="10">
        <v>40</v>
      </c>
      <c r="B47" s="58" t="s">
        <v>80</v>
      </c>
      <c r="C47" s="12" t="s">
        <v>27</v>
      </c>
      <c r="D47" s="61">
        <v>1</v>
      </c>
      <c r="E47" s="11">
        <f t="shared" si="7"/>
        <v>98560</v>
      </c>
      <c r="F47" s="31">
        <f t="shared" si="8"/>
        <v>98560</v>
      </c>
      <c r="G47" s="9">
        <v>98800</v>
      </c>
      <c r="H47" s="55">
        <v>98600</v>
      </c>
      <c r="I47" s="9">
        <v>98560</v>
      </c>
      <c r="J47" s="13"/>
      <c r="K47" s="13"/>
      <c r="L47" s="13"/>
      <c r="M47" s="9"/>
      <c r="N47" s="4">
        <f t="shared" si="9"/>
        <v>98653.33</v>
      </c>
      <c r="O47" s="4">
        <f t="shared" si="10"/>
        <v>0.13033721801585291</v>
      </c>
      <c r="P47" s="1" t="s">
        <v>65</v>
      </c>
    </row>
    <row r="48" spans="1:16" ht="30" x14ac:dyDescent="0.25">
      <c r="A48" s="10">
        <v>41</v>
      </c>
      <c r="B48" s="58" t="s">
        <v>81</v>
      </c>
      <c r="C48" s="12" t="s">
        <v>27</v>
      </c>
      <c r="D48" s="61">
        <v>1</v>
      </c>
      <c r="E48" s="11">
        <f t="shared" si="7"/>
        <v>30400</v>
      </c>
      <c r="F48" s="31">
        <f t="shared" si="8"/>
        <v>30400</v>
      </c>
      <c r="G48" s="9">
        <v>30600</v>
      </c>
      <c r="H48" s="55">
        <v>30500</v>
      </c>
      <c r="I48" s="9">
        <v>30400</v>
      </c>
      <c r="J48" s="13"/>
      <c r="K48" s="13"/>
      <c r="L48" s="13"/>
      <c r="M48" s="9"/>
      <c r="N48" s="4">
        <f t="shared" si="9"/>
        <v>30500</v>
      </c>
      <c r="O48" s="4">
        <f t="shared" si="10"/>
        <v>0.32786885245901637</v>
      </c>
      <c r="P48" s="1" t="s">
        <v>65</v>
      </c>
    </row>
    <row r="49" spans="1:16" ht="30" x14ac:dyDescent="0.25">
      <c r="A49" s="10">
        <v>42</v>
      </c>
      <c r="B49" s="58" t="s">
        <v>82</v>
      </c>
      <c r="C49" s="12" t="s">
        <v>27</v>
      </c>
      <c r="D49" s="61">
        <v>1</v>
      </c>
      <c r="E49" s="11">
        <f t="shared" si="7"/>
        <v>33440</v>
      </c>
      <c r="F49" s="31">
        <f t="shared" si="8"/>
        <v>33440</v>
      </c>
      <c r="G49" s="9">
        <v>33600</v>
      </c>
      <c r="H49" s="55">
        <v>33650</v>
      </c>
      <c r="I49" s="9">
        <v>33440</v>
      </c>
      <c r="J49" s="13"/>
      <c r="K49" s="13"/>
      <c r="L49" s="13"/>
      <c r="M49" s="9"/>
      <c r="N49" s="4">
        <f t="shared" si="9"/>
        <v>33563.33</v>
      </c>
      <c r="O49" s="4">
        <f t="shared" si="10"/>
        <v>0.32683449541969078</v>
      </c>
      <c r="P49" s="1" t="s">
        <v>65</v>
      </c>
    </row>
    <row r="50" spans="1:16" ht="15" x14ac:dyDescent="0.25">
      <c r="A50" s="10">
        <v>43</v>
      </c>
      <c r="B50" s="58" t="s">
        <v>54</v>
      </c>
      <c r="C50" s="12" t="s">
        <v>27</v>
      </c>
      <c r="D50" s="61">
        <v>1</v>
      </c>
      <c r="E50" s="11">
        <f t="shared" si="7"/>
        <v>800</v>
      </c>
      <c r="F50" s="31">
        <f t="shared" si="8"/>
        <v>800</v>
      </c>
      <c r="G50" s="9">
        <v>850</v>
      </c>
      <c r="H50" s="55">
        <v>900</v>
      </c>
      <c r="I50" s="9">
        <v>800</v>
      </c>
      <c r="J50" s="13"/>
      <c r="K50" s="13"/>
      <c r="L50" s="13"/>
      <c r="M50" s="9"/>
      <c r="N50" s="4">
        <f t="shared" si="9"/>
        <v>850</v>
      </c>
      <c r="O50" s="4">
        <f t="shared" si="10"/>
        <v>5.8823529411764701</v>
      </c>
      <c r="P50" s="1" t="s">
        <v>64</v>
      </c>
    </row>
    <row r="51" spans="1:16" ht="15" x14ac:dyDescent="0.25">
      <c r="A51" s="10">
        <v>44</v>
      </c>
      <c r="B51" s="58" t="s">
        <v>55</v>
      </c>
      <c r="C51" s="12" t="s">
        <v>27</v>
      </c>
      <c r="D51" s="61">
        <v>1</v>
      </c>
      <c r="E51" s="11">
        <f t="shared" si="7"/>
        <v>4592</v>
      </c>
      <c r="F51" s="31">
        <f t="shared" si="8"/>
        <v>4592</v>
      </c>
      <c r="G51" s="9">
        <v>5000</v>
      </c>
      <c r="H51" s="55">
        <v>4700</v>
      </c>
      <c r="I51" s="9">
        <v>4592</v>
      </c>
      <c r="J51" s="13"/>
      <c r="K51" s="13"/>
      <c r="L51" s="13"/>
      <c r="M51" s="9"/>
      <c r="N51" s="4">
        <f t="shared" si="9"/>
        <v>4764</v>
      </c>
      <c r="O51" s="4">
        <f t="shared" si="10"/>
        <v>4.4373502138451082</v>
      </c>
      <c r="P51" s="1" t="s">
        <v>64</v>
      </c>
    </row>
    <row r="52" spans="1:16" ht="15" x14ac:dyDescent="0.25">
      <c r="A52" s="10">
        <v>45</v>
      </c>
      <c r="B52" s="58" t="s">
        <v>56</v>
      </c>
      <c r="C52" s="12" t="s">
        <v>27</v>
      </c>
      <c r="D52" s="61">
        <v>1</v>
      </c>
      <c r="E52" s="11">
        <f t="shared" si="7"/>
        <v>14400</v>
      </c>
      <c r="F52" s="31">
        <f t="shared" si="8"/>
        <v>14400</v>
      </c>
      <c r="G52" s="9">
        <v>14500</v>
      </c>
      <c r="H52" s="55">
        <v>14450</v>
      </c>
      <c r="I52" s="9">
        <v>14400</v>
      </c>
      <c r="J52" s="13"/>
      <c r="K52" s="13"/>
      <c r="L52" s="13"/>
      <c r="M52" s="9"/>
      <c r="N52" s="4">
        <f t="shared" si="9"/>
        <v>14450</v>
      </c>
      <c r="O52" s="4">
        <f t="shared" si="10"/>
        <v>0.34602076124567477</v>
      </c>
      <c r="P52" s="1" t="s">
        <v>63</v>
      </c>
    </row>
    <row r="53" spans="1:16" ht="15" x14ac:dyDescent="0.25">
      <c r="A53" s="10">
        <v>46</v>
      </c>
      <c r="B53" s="58" t="s">
        <v>57</v>
      </c>
      <c r="C53" s="12" t="s">
        <v>27</v>
      </c>
      <c r="D53" s="61">
        <v>1</v>
      </c>
      <c r="E53" s="11">
        <f t="shared" si="7"/>
        <v>52640</v>
      </c>
      <c r="F53" s="31">
        <f t="shared" si="8"/>
        <v>52640</v>
      </c>
      <c r="G53" s="9">
        <v>52700</v>
      </c>
      <c r="H53" s="55">
        <v>52800</v>
      </c>
      <c r="I53" s="9">
        <v>52640</v>
      </c>
      <c r="J53" s="13"/>
      <c r="K53" s="13"/>
      <c r="L53" s="13"/>
      <c r="M53" s="9"/>
      <c r="N53" s="4">
        <f t="shared" si="9"/>
        <v>52713.33</v>
      </c>
      <c r="O53" s="4">
        <f t="shared" si="10"/>
        <v>0.15333698814951488</v>
      </c>
      <c r="P53" s="1" t="s">
        <v>62</v>
      </c>
    </row>
    <row r="54" spans="1:16" ht="15" x14ac:dyDescent="0.25">
      <c r="A54" s="10">
        <v>47</v>
      </c>
      <c r="B54" s="58" t="s">
        <v>58</v>
      </c>
      <c r="C54" s="12" t="s">
        <v>27</v>
      </c>
      <c r="D54" s="61">
        <v>1</v>
      </c>
      <c r="E54" s="11">
        <f t="shared" si="7"/>
        <v>62000</v>
      </c>
      <c r="F54" s="31">
        <f t="shared" si="8"/>
        <v>62000</v>
      </c>
      <c r="G54" s="9">
        <v>75200</v>
      </c>
      <c r="H54" s="55">
        <v>72100</v>
      </c>
      <c r="I54" s="9">
        <v>75040</v>
      </c>
      <c r="J54" s="13"/>
      <c r="K54" s="13">
        <v>62000</v>
      </c>
      <c r="L54" s="13"/>
      <c r="M54" s="9"/>
      <c r="N54" s="4">
        <f t="shared" si="9"/>
        <v>71085</v>
      </c>
      <c r="O54" s="4">
        <f t="shared" si="10"/>
        <v>8.7530087753691905</v>
      </c>
      <c r="P54" s="1" t="s">
        <v>64</v>
      </c>
    </row>
    <row r="55" spans="1:16" ht="15" x14ac:dyDescent="0.25">
      <c r="A55" s="10">
        <v>48</v>
      </c>
      <c r="B55" s="59" t="s">
        <v>59</v>
      </c>
      <c r="C55" s="12" t="s">
        <v>27</v>
      </c>
      <c r="D55" s="61">
        <v>1</v>
      </c>
      <c r="E55" s="11">
        <f t="shared" si="7"/>
        <v>8624</v>
      </c>
      <c r="F55" s="31">
        <f t="shared" si="8"/>
        <v>8624</v>
      </c>
      <c r="G55" s="9">
        <v>8800</v>
      </c>
      <c r="H55" s="55">
        <v>8700</v>
      </c>
      <c r="I55" s="9">
        <v>8624</v>
      </c>
      <c r="J55" s="13"/>
      <c r="K55" s="13"/>
      <c r="L55" s="13"/>
      <c r="M55" s="9"/>
      <c r="N55" s="4">
        <f t="shared" si="9"/>
        <v>8708</v>
      </c>
      <c r="O55" s="4">
        <f t="shared" si="10"/>
        <v>1.0136920758251682</v>
      </c>
      <c r="P55" s="1" t="s">
        <v>63</v>
      </c>
    </row>
    <row r="56" spans="1:16" ht="30" x14ac:dyDescent="0.25">
      <c r="A56" s="10">
        <v>49</v>
      </c>
      <c r="B56" s="58" t="s">
        <v>83</v>
      </c>
      <c r="C56" s="12" t="s">
        <v>27</v>
      </c>
      <c r="D56" s="61">
        <v>1</v>
      </c>
      <c r="E56" s="11">
        <f t="shared" si="7"/>
        <v>59200</v>
      </c>
      <c r="F56" s="31">
        <f t="shared" si="8"/>
        <v>59200</v>
      </c>
      <c r="G56" s="9">
        <v>59500</v>
      </c>
      <c r="H56" s="55">
        <v>59250</v>
      </c>
      <c r="I56" s="9">
        <v>59200</v>
      </c>
      <c r="J56" s="13"/>
      <c r="K56" s="13"/>
      <c r="L56" s="13"/>
      <c r="M56" s="9"/>
      <c r="N56" s="4">
        <f t="shared" si="9"/>
        <v>59316.66</v>
      </c>
      <c r="O56" s="4">
        <f t="shared" si="10"/>
        <v>0.27096518013467136</v>
      </c>
      <c r="P56" s="1" t="s">
        <v>63</v>
      </c>
    </row>
    <row r="57" spans="1:16" ht="30" x14ac:dyDescent="0.25">
      <c r="A57" s="10">
        <v>50</v>
      </c>
      <c r="B57" s="58" t="s">
        <v>84</v>
      </c>
      <c r="C57" s="12" t="s">
        <v>27</v>
      </c>
      <c r="D57" s="61">
        <v>1</v>
      </c>
      <c r="E57" s="11">
        <f t="shared" si="7"/>
        <v>53600</v>
      </c>
      <c r="F57" s="31">
        <f t="shared" si="8"/>
        <v>53600</v>
      </c>
      <c r="G57" s="9">
        <v>53900</v>
      </c>
      <c r="H57" s="55">
        <v>53700</v>
      </c>
      <c r="I57" s="9">
        <v>53600</v>
      </c>
      <c r="J57" s="13"/>
      <c r="K57" s="13"/>
      <c r="L57" s="13"/>
      <c r="M57" s="9"/>
      <c r="N57" s="4">
        <f t="shared" si="9"/>
        <v>53733.33</v>
      </c>
      <c r="O57" s="4">
        <f t="shared" si="10"/>
        <v>0.28427888926525063</v>
      </c>
      <c r="P57" s="1" t="s">
        <v>63</v>
      </c>
    </row>
    <row r="58" spans="1:16" ht="15" x14ac:dyDescent="0.25">
      <c r="A58" s="10">
        <v>51</v>
      </c>
      <c r="B58" s="59" t="s">
        <v>85</v>
      </c>
      <c r="C58" s="12" t="s">
        <v>27</v>
      </c>
      <c r="D58" s="61">
        <v>1</v>
      </c>
      <c r="E58" s="11">
        <f t="shared" si="7"/>
        <v>56000</v>
      </c>
      <c r="F58" s="31">
        <f t="shared" si="8"/>
        <v>56000</v>
      </c>
      <c r="G58" s="9">
        <v>56300</v>
      </c>
      <c r="H58" s="55">
        <v>56150</v>
      </c>
      <c r="I58" s="9">
        <v>56000</v>
      </c>
      <c r="J58" s="13"/>
      <c r="K58" s="13"/>
      <c r="L58" s="13"/>
      <c r="M58" s="9"/>
      <c r="N58" s="4">
        <f t="shared" si="9"/>
        <v>56150</v>
      </c>
      <c r="O58" s="4">
        <f t="shared" si="10"/>
        <v>0.26714158504007124</v>
      </c>
      <c r="P58" s="1" t="s">
        <v>63</v>
      </c>
    </row>
    <row r="59" spans="1:16" ht="15" x14ac:dyDescent="0.25">
      <c r="A59" s="10">
        <v>52</v>
      </c>
      <c r="B59" s="58" t="s">
        <v>86</v>
      </c>
      <c r="C59" s="12" t="s">
        <v>27</v>
      </c>
      <c r="D59" s="61">
        <v>1</v>
      </c>
      <c r="E59" s="11">
        <f t="shared" ref="E59" si="11">D59*F59</f>
        <v>50240</v>
      </c>
      <c r="F59" s="31">
        <f t="shared" ref="F59" si="12">MIN(G59:M59)</f>
        <v>50240</v>
      </c>
      <c r="G59" s="9">
        <v>50500</v>
      </c>
      <c r="H59" s="55">
        <v>50250</v>
      </c>
      <c r="I59" s="9">
        <v>50240</v>
      </c>
      <c r="J59" s="13"/>
      <c r="K59" s="13"/>
      <c r="L59" s="13"/>
      <c r="M59" s="9"/>
      <c r="N59" s="4">
        <f t="shared" si="9"/>
        <v>50330</v>
      </c>
      <c r="O59" s="4">
        <f t="shared" si="10"/>
        <v>0.29268666526239295</v>
      </c>
      <c r="P59" s="1" t="s">
        <v>63</v>
      </c>
    </row>
    <row r="60" spans="1:16" ht="30" x14ac:dyDescent="0.25">
      <c r="A60" s="10">
        <v>53</v>
      </c>
      <c r="B60" s="58" t="s">
        <v>87</v>
      </c>
      <c r="C60" s="12" t="s">
        <v>27</v>
      </c>
      <c r="D60" s="61">
        <v>1</v>
      </c>
      <c r="E60" s="11">
        <f t="shared" si="3"/>
        <v>14176</v>
      </c>
      <c r="F60" s="31">
        <f t="shared" si="4"/>
        <v>14176</v>
      </c>
      <c r="G60" s="9">
        <v>14300</v>
      </c>
      <c r="H60" s="55">
        <v>14200</v>
      </c>
      <c r="I60" s="9">
        <v>14176</v>
      </c>
      <c r="J60" s="13"/>
      <c r="K60" s="13"/>
      <c r="L60" s="13"/>
      <c r="M60" s="9"/>
      <c r="N60" s="4">
        <f t="shared" si="9"/>
        <v>14225.33</v>
      </c>
      <c r="O60" s="4">
        <f t="shared" si="10"/>
        <v>0.46232495848302646</v>
      </c>
      <c r="P60" s="1" t="s">
        <v>63</v>
      </c>
    </row>
    <row r="61" spans="1:16" ht="30" x14ac:dyDescent="0.25">
      <c r="A61" s="10">
        <v>54</v>
      </c>
      <c r="B61" s="59" t="s">
        <v>88</v>
      </c>
      <c r="C61" s="12" t="s">
        <v>27</v>
      </c>
      <c r="D61" s="61">
        <v>1</v>
      </c>
      <c r="E61" s="11">
        <f t="shared" si="3"/>
        <v>13360</v>
      </c>
      <c r="F61" s="31">
        <f t="shared" si="4"/>
        <v>13360</v>
      </c>
      <c r="G61" s="9">
        <v>13700</v>
      </c>
      <c r="H61" s="55">
        <v>13400</v>
      </c>
      <c r="I61" s="9">
        <v>13360</v>
      </c>
      <c r="J61" s="13"/>
      <c r="K61" s="13"/>
      <c r="L61" s="13"/>
      <c r="M61" s="9"/>
      <c r="N61" s="4">
        <f t="shared" si="9"/>
        <v>13486.66</v>
      </c>
      <c r="O61" s="4">
        <f t="shared" si="10"/>
        <v>1.377890248617534</v>
      </c>
      <c r="P61" s="1" t="s">
        <v>63</v>
      </c>
    </row>
    <row r="62" spans="1:16" ht="30" x14ac:dyDescent="0.25">
      <c r="A62" s="10">
        <v>55</v>
      </c>
      <c r="B62" s="58" t="s">
        <v>60</v>
      </c>
      <c r="C62" s="12" t="s">
        <v>27</v>
      </c>
      <c r="D62" s="61">
        <v>1</v>
      </c>
      <c r="E62" s="11">
        <f t="shared" si="3"/>
        <v>2000</v>
      </c>
      <c r="F62" s="31">
        <f t="shared" si="4"/>
        <v>2000</v>
      </c>
      <c r="G62" s="9">
        <v>2200</v>
      </c>
      <c r="H62" s="55">
        <v>2150</v>
      </c>
      <c r="I62" s="9">
        <v>2000</v>
      </c>
      <c r="J62" s="13"/>
      <c r="K62" s="13"/>
      <c r="L62" s="13"/>
      <c r="M62" s="9"/>
      <c r="N62" s="4">
        <f t="shared" si="5"/>
        <v>2116.66</v>
      </c>
      <c r="O62" s="4">
        <f t="shared" si="6"/>
        <v>4.9173212585814161</v>
      </c>
      <c r="P62" s="1" t="s">
        <v>63</v>
      </c>
    </row>
    <row r="63" spans="1:16" ht="30" x14ac:dyDescent="0.25">
      <c r="A63" s="10">
        <v>56</v>
      </c>
      <c r="B63" s="58" t="s">
        <v>61</v>
      </c>
      <c r="C63" s="12" t="s">
        <v>27</v>
      </c>
      <c r="D63" s="61">
        <v>1</v>
      </c>
      <c r="E63" s="11">
        <f t="shared" si="3"/>
        <v>4640</v>
      </c>
      <c r="F63" s="31">
        <f t="shared" si="4"/>
        <v>4640</v>
      </c>
      <c r="G63" s="9">
        <v>4700</v>
      </c>
      <c r="H63" s="55">
        <v>4650</v>
      </c>
      <c r="I63" s="9">
        <v>4640</v>
      </c>
      <c r="J63" s="13"/>
      <c r="K63" s="13"/>
      <c r="L63" s="13"/>
      <c r="M63" s="9"/>
      <c r="N63" s="4">
        <f t="shared" si="5"/>
        <v>4663.33</v>
      </c>
      <c r="O63" s="4">
        <f t="shared" si="6"/>
        <v>0.68932457190800256</v>
      </c>
      <c r="P63" s="1" t="s">
        <v>63</v>
      </c>
    </row>
    <row r="64" spans="1:16" ht="15" x14ac:dyDescent="0.25">
      <c r="A64" s="10">
        <v>57</v>
      </c>
      <c r="B64" s="59" t="s">
        <v>89</v>
      </c>
      <c r="C64" s="12" t="s">
        <v>27</v>
      </c>
      <c r="D64" s="61">
        <v>1</v>
      </c>
      <c r="E64" s="11">
        <f t="shared" si="3"/>
        <v>6080</v>
      </c>
      <c r="F64" s="31">
        <f t="shared" si="4"/>
        <v>6080</v>
      </c>
      <c r="G64" s="62">
        <v>6300</v>
      </c>
      <c r="H64" s="55">
        <v>6150</v>
      </c>
      <c r="I64" s="9">
        <v>6080</v>
      </c>
      <c r="J64" s="13"/>
      <c r="K64" s="13"/>
      <c r="L64" s="13"/>
      <c r="M64" s="9"/>
      <c r="N64" s="4">
        <f t="shared" si="5"/>
        <v>6176.66</v>
      </c>
      <c r="O64" s="4">
        <f t="shared" si="6"/>
        <v>1.8197210253737037</v>
      </c>
      <c r="P64" s="1" t="s">
        <v>63</v>
      </c>
    </row>
    <row r="65" spans="1:26" ht="15" x14ac:dyDescent="0.25">
      <c r="A65" s="10">
        <v>58</v>
      </c>
      <c r="B65" s="59" t="s">
        <v>90</v>
      </c>
      <c r="C65" s="12" t="s">
        <v>27</v>
      </c>
      <c r="D65" s="61">
        <v>1</v>
      </c>
      <c r="E65" s="11">
        <f t="shared" si="3"/>
        <v>6240</v>
      </c>
      <c r="F65" s="31">
        <f t="shared" si="4"/>
        <v>6240</v>
      </c>
      <c r="G65" s="9">
        <v>6500</v>
      </c>
      <c r="H65" s="55">
        <v>6300</v>
      </c>
      <c r="I65" s="9">
        <v>6240</v>
      </c>
      <c r="J65" s="13"/>
      <c r="K65" s="13"/>
      <c r="L65" s="13"/>
      <c r="M65" s="9"/>
      <c r="N65" s="4">
        <f t="shared" si="5"/>
        <v>6346.66</v>
      </c>
      <c r="O65" s="4">
        <f t="shared" si="6"/>
        <v>2.1450186824224935</v>
      </c>
      <c r="P65" s="1" t="s">
        <v>63</v>
      </c>
    </row>
    <row r="66" spans="1:26" ht="15" x14ac:dyDescent="0.25">
      <c r="A66" s="10">
        <v>59</v>
      </c>
      <c r="B66" s="59" t="s">
        <v>91</v>
      </c>
      <c r="C66" s="12" t="s">
        <v>27</v>
      </c>
      <c r="D66" s="61">
        <v>1</v>
      </c>
      <c r="E66" s="11">
        <f t="shared" si="3"/>
        <v>1520</v>
      </c>
      <c r="F66" s="31">
        <f t="shared" si="4"/>
        <v>1520</v>
      </c>
      <c r="G66" s="9">
        <v>1600</v>
      </c>
      <c r="H66" s="55">
        <v>1580</v>
      </c>
      <c r="I66" s="9">
        <v>1520</v>
      </c>
      <c r="J66" s="13"/>
      <c r="K66" s="13"/>
      <c r="L66" s="13"/>
      <c r="M66" s="9"/>
      <c r="N66" s="4">
        <f t="shared" si="5"/>
        <v>1566.66</v>
      </c>
      <c r="O66" s="4">
        <f t="shared" si="6"/>
        <v>2.6574459567652751</v>
      </c>
      <c r="P66" s="1" t="s">
        <v>64</v>
      </c>
    </row>
    <row r="67" spans="1:26" ht="15" x14ac:dyDescent="0.25">
      <c r="A67" s="10">
        <v>60</v>
      </c>
      <c r="B67" s="59" t="s">
        <v>92</v>
      </c>
      <c r="C67" s="12" t="s">
        <v>27</v>
      </c>
      <c r="D67" s="61">
        <v>1</v>
      </c>
      <c r="E67" s="11">
        <f t="shared" si="3"/>
        <v>7280</v>
      </c>
      <c r="F67" s="31">
        <f t="shared" si="4"/>
        <v>7280</v>
      </c>
      <c r="G67" s="9">
        <v>7500</v>
      </c>
      <c r="H67" s="55">
        <v>7300</v>
      </c>
      <c r="I67" s="9">
        <v>7280</v>
      </c>
      <c r="J67" s="13"/>
      <c r="K67" s="13"/>
      <c r="L67" s="13"/>
      <c r="M67" s="9"/>
      <c r="N67" s="4">
        <f t="shared" si="5"/>
        <v>7360</v>
      </c>
      <c r="O67" s="4">
        <f t="shared" si="6"/>
        <v>1.6529246006245162</v>
      </c>
      <c r="P67" s="1" t="s">
        <v>64</v>
      </c>
    </row>
    <row r="68" spans="1:26" ht="17.25" customHeight="1" x14ac:dyDescent="0.2">
      <c r="A68" s="74" t="s">
        <v>16</v>
      </c>
      <c r="B68" s="75"/>
      <c r="C68" s="75"/>
      <c r="D68" s="76"/>
      <c r="E68" s="5">
        <f>SUM(E8:E67)</f>
        <v>1420920.8</v>
      </c>
      <c r="F68" s="72"/>
      <c r="G68" s="73"/>
      <c r="H68" s="73"/>
      <c r="I68" s="73"/>
      <c r="J68" s="73"/>
      <c r="K68" s="73"/>
      <c r="L68" s="73"/>
      <c r="M68" s="73"/>
      <c r="N68" s="73"/>
      <c r="O68" s="73"/>
    </row>
    <row r="69" spans="1:26" ht="12.75" customHeight="1" x14ac:dyDescent="0.2">
      <c r="A69" s="19"/>
      <c r="B69" s="19"/>
      <c r="C69" s="19"/>
      <c r="D69" s="19"/>
      <c r="E69" s="20"/>
      <c r="F69" s="15"/>
      <c r="G69" s="15"/>
      <c r="H69" s="15"/>
      <c r="I69" s="15"/>
      <c r="J69" s="17"/>
      <c r="K69" s="17"/>
      <c r="L69" s="22"/>
      <c r="M69" s="15"/>
      <c r="N69" s="15"/>
      <c r="O69" s="15"/>
    </row>
    <row r="70" spans="1:26" ht="12.75" customHeight="1" x14ac:dyDescent="0.2">
      <c r="A70" s="63" t="s">
        <v>17</v>
      </c>
      <c r="B70" s="64"/>
      <c r="C70" s="64"/>
      <c r="D70" s="64"/>
      <c r="E70" s="24">
        <v>42986456</v>
      </c>
      <c r="F70" s="15"/>
      <c r="G70" s="15"/>
      <c r="H70" s="15"/>
      <c r="I70" s="15"/>
      <c r="J70" s="17"/>
      <c r="K70" s="17"/>
      <c r="L70" s="22"/>
      <c r="M70" s="15"/>
      <c r="N70" s="15"/>
      <c r="O70" s="15"/>
    </row>
    <row r="71" spans="1:26" ht="12.75" customHeight="1" x14ac:dyDescent="0.2">
      <c r="A71" s="19"/>
      <c r="B71" s="19"/>
      <c r="C71" s="19"/>
      <c r="D71" s="19"/>
      <c r="E71" s="20"/>
      <c r="F71" s="15"/>
      <c r="G71" s="15"/>
      <c r="H71" s="15"/>
      <c r="I71" s="15"/>
      <c r="J71" s="17"/>
      <c r="K71" s="17"/>
      <c r="L71" s="22"/>
      <c r="M71" s="15"/>
      <c r="N71" s="15"/>
      <c r="O71" s="15"/>
    </row>
    <row r="72" spans="1:26" s="2" customFormat="1" x14ac:dyDescent="0.2">
      <c r="A72" s="6" t="s">
        <v>41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x14ac:dyDescent="0.2">
      <c r="A73" s="6" t="s">
        <v>67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x14ac:dyDescent="0.2">
      <c r="A74" s="6" t="s">
        <v>68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26" x14ac:dyDescent="0.2">
      <c r="A75" s="6" t="s">
        <v>93</v>
      </c>
    </row>
    <row r="76" spans="1:26" x14ac:dyDescent="0.2">
      <c r="A76" s="6" t="s">
        <v>94</v>
      </c>
    </row>
    <row r="77" spans="1:26" x14ac:dyDescent="0.2">
      <c r="A77" s="6" t="s">
        <v>95</v>
      </c>
    </row>
    <row r="78" spans="1:26" x14ac:dyDescent="0.2">
      <c r="A78" s="6" t="s">
        <v>96</v>
      </c>
    </row>
    <row r="82" spans="1:15" ht="28.5" customHeight="1" x14ac:dyDescent="0.25">
      <c r="A82" s="65" t="s">
        <v>39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</row>
  </sheetData>
  <mergeCells count="16">
    <mergeCell ref="A70:D70"/>
    <mergeCell ref="A82:O82"/>
    <mergeCell ref="A1:O1"/>
    <mergeCell ref="A2:O2"/>
    <mergeCell ref="A3:O3"/>
    <mergeCell ref="A4:O4"/>
    <mergeCell ref="A5:O5"/>
    <mergeCell ref="E6:F6"/>
    <mergeCell ref="F68:O68"/>
    <mergeCell ref="A68:D68"/>
    <mergeCell ref="C6:C7"/>
    <mergeCell ref="B6:B7"/>
    <mergeCell ref="A6:A7"/>
    <mergeCell ref="D6:D7"/>
    <mergeCell ref="N6:O6"/>
    <mergeCell ref="G6:M6"/>
  </mergeCells>
  <phoneticPr fontId="3" type="noConversion"/>
  <pageMargins left="0.39370078740157483" right="0" top="0.78740157480314965" bottom="0.78740157480314965" header="0" footer="0"/>
  <pageSetup paperSize="9" scale="90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A489-8501-4588-A18C-A1966517F63A}">
  <dimension ref="F1:L39"/>
  <sheetViews>
    <sheetView workbookViewId="0">
      <selection activeCell="L1" sqref="L1:L38"/>
    </sheetView>
  </sheetViews>
  <sheetFormatPr defaultRowHeight="15" x14ac:dyDescent="0.25"/>
  <cols>
    <col min="6" max="6" width="8.7109375" bestFit="1" customWidth="1"/>
    <col min="9" max="9" width="12.85546875" customWidth="1"/>
    <col min="12" max="12" width="22" customWidth="1"/>
  </cols>
  <sheetData>
    <row r="1" spans="6:12" ht="15.75" thickBot="1" x14ac:dyDescent="0.3">
      <c r="F1" s="26">
        <v>1992</v>
      </c>
      <c r="I1" s="32">
        <v>2038</v>
      </c>
      <c r="L1" s="42">
        <v>2060</v>
      </c>
    </row>
    <row r="2" spans="6:12" ht="15.75" thickBot="1" x14ac:dyDescent="0.3">
      <c r="F2" s="26">
        <v>1797</v>
      </c>
      <c r="I2" s="33">
        <v>1894</v>
      </c>
      <c r="L2" s="43">
        <v>1859</v>
      </c>
    </row>
    <row r="3" spans="6:12" ht="15.75" thickBot="1" x14ac:dyDescent="0.3">
      <c r="F3" s="25">
        <v>5754</v>
      </c>
      <c r="I3" s="33">
        <v>5841</v>
      </c>
      <c r="L3" s="43">
        <v>5805</v>
      </c>
    </row>
    <row r="4" spans="6:12" ht="15.75" thickBot="1" x14ac:dyDescent="0.3">
      <c r="F4" s="26">
        <v>6792</v>
      </c>
      <c r="I4" s="34">
        <v>6862</v>
      </c>
      <c r="L4" s="44">
        <v>6746</v>
      </c>
    </row>
    <row r="5" spans="6:12" ht="15.75" thickBot="1" x14ac:dyDescent="0.3">
      <c r="F5" s="25">
        <v>8571</v>
      </c>
      <c r="I5" s="35">
        <v>8820</v>
      </c>
      <c r="L5" s="43">
        <v>8859</v>
      </c>
    </row>
    <row r="6" spans="6:12" ht="15.75" thickBot="1" x14ac:dyDescent="0.3">
      <c r="F6" s="26">
        <v>16009</v>
      </c>
      <c r="I6" s="33">
        <v>16113</v>
      </c>
      <c r="L6" s="43">
        <v>15998</v>
      </c>
    </row>
    <row r="7" spans="6:12" ht="15.75" thickBot="1" x14ac:dyDescent="0.3">
      <c r="F7" s="26">
        <v>12138</v>
      </c>
      <c r="I7" s="36">
        <v>12413</v>
      </c>
      <c r="L7" s="45">
        <v>11899</v>
      </c>
    </row>
    <row r="8" spans="6:12" ht="15.75" thickBot="1" x14ac:dyDescent="0.3">
      <c r="F8" s="26">
        <v>11935</v>
      </c>
      <c r="I8" s="36">
        <v>12422</v>
      </c>
      <c r="L8" s="43">
        <v>12093</v>
      </c>
    </row>
    <row r="9" spans="6:12" ht="15.75" thickBot="1" x14ac:dyDescent="0.3">
      <c r="F9" s="26">
        <v>11964</v>
      </c>
      <c r="I9" s="37">
        <v>12344</v>
      </c>
      <c r="L9" s="43">
        <v>12142</v>
      </c>
    </row>
    <row r="10" spans="6:12" ht="16.5" thickBot="1" x14ac:dyDescent="0.3">
      <c r="F10" s="25">
        <v>6629</v>
      </c>
      <c r="I10" s="38">
        <v>6901</v>
      </c>
      <c r="L10" s="43">
        <v>6882</v>
      </c>
    </row>
    <row r="11" spans="6:12" ht="15.75" thickBot="1" x14ac:dyDescent="0.3">
      <c r="F11" s="26">
        <v>10792</v>
      </c>
      <c r="I11" s="37">
        <v>10949</v>
      </c>
      <c r="L11" s="46">
        <v>10959</v>
      </c>
    </row>
    <row r="12" spans="6:12" ht="15.75" thickBot="1" x14ac:dyDescent="0.3">
      <c r="F12" s="26">
        <v>7468</v>
      </c>
      <c r="I12" s="37">
        <v>7709</v>
      </c>
      <c r="L12" s="47">
        <v>7323</v>
      </c>
    </row>
    <row r="13" spans="6:12" ht="15.75" thickBot="1" x14ac:dyDescent="0.3">
      <c r="F13" s="26">
        <v>7384</v>
      </c>
      <c r="I13" s="37">
        <v>7591</v>
      </c>
      <c r="L13" s="36">
        <v>7526</v>
      </c>
    </row>
    <row r="14" spans="6:12" ht="15.75" thickBot="1" x14ac:dyDescent="0.3">
      <c r="F14" s="26">
        <v>45331</v>
      </c>
      <c r="I14" s="37">
        <v>45532</v>
      </c>
      <c r="L14" s="48">
        <v>45217</v>
      </c>
    </row>
    <row r="15" spans="6:12" ht="15.75" thickBot="1" x14ac:dyDescent="0.3">
      <c r="F15" s="26">
        <v>10910</v>
      </c>
      <c r="I15" s="37">
        <v>11320</v>
      </c>
      <c r="L15" s="46">
        <v>10770</v>
      </c>
    </row>
    <row r="16" spans="6:12" ht="15.75" thickBot="1" x14ac:dyDescent="0.3">
      <c r="F16" s="26">
        <v>7286</v>
      </c>
      <c r="I16" s="37">
        <v>7606</v>
      </c>
      <c r="L16" s="46">
        <v>7608</v>
      </c>
    </row>
    <row r="17" spans="6:12" ht="15.75" thickBot="1" x14ac:dyDescent="0.3">
      <c r="F17" s="26">
        <v>22611</v>
      </c>
      <c r="I17" s="37">
        <v>23578</v>
      </c>
      <c r="L17" s="46">
        <v>22811</v>
      </c>
    </row>
    <row r="18" spans="6:12" ht="15.75" thickBot="1" x14ac:dyDescent="0.3">
      <c r="F18" s="26">
        <v>22611</v>
      </c>
      <c r="I18" s="37">
        <v>23578</v>
      </c>
      <c r="L18" s="46">
        <v>22811</v>
      </c>
    </row>
    <row r="19" spans="6:12" ht="15.75" thickBot="1" x14ac:dyDescent="0.3">
      <c r="F19" s="26" t="s">
        <v>28</v>
      </c>
      <c r="I19" s="37">
        <v>25695</v>
      </c>
      <c r="L19" s="49">
        <v>25024</v>
      </c>
    </row>
    <row r="20" spans="6:12" ht="15.75" thickBot="1" x14ac:dyDescent="0.3">
      <c r="F20" s="26">
        <v>22611</v>
      </c>
      <c r="I20" s="37">
        <v>23578</v>
      </c>
      <c r="L20" s="46">
        <v>22811</v>
      </c>
    </row>
    <row r="21" spans="6:12" ht="15.75" thickBot="1" x14ac:dyDescent="0.3">
      <c r="F21" s="26">
        <v>41638</v>
      </c>
      <c r="I21" s="37">
        <v>42484</v>
      </c>
      <c r="L21" s="50">
        <v>42778</v>
      </c>
    </row>
    <row r="22" spans="6:12" ht="15.75" thickBot="1" x14ac:dyDescent="0.3">
      <c r="F22" s="26" t="s">
        <v>29</v>
      </c>
      <c r="I22" s="36">
        <v>3356.13</v>
      </c>
      <c r="L22" s="50">
        <v>3428.69</v>
      </c>
    </row>
    <row r="23" spans="6:12" ht="15.75" thickBot="1" x14ac:dyDescent="0.3">
      <c r="F23" s="26">
        <v>42777</v>
      </c>
      <c r="I23" s="36">
        <v>44571</v>
      </c>
      <c r="L23" s="50">
        <v>42900</v>
      </c>
    </row>
    <row r="24" spans="6:12" ht="15.75" thickBot="1" x14ac:dyDescent="0.3">
      <c r="F24" s="28">
        <v>46389</v>
      </c>
      <c r="I24" s="36">
        <v>47794</v>
      </c>
      <c r="L24" s="50">
        <v>48944</v>
      </c>
    </row>
    <row r="25" spans="6:12" ht="15.75" thickBot="1" x14ac:dyDescent="0.3">
      <c r="F25" s="27">
        <v>12671</v>
      </c>
      <c r="I25" s="36">
        <v>13001</v>
      </c>
      <c r="L25" s="50">
        <v>13178</v>
      </c>
    </row>
    <row r="26" spans="6:12" ht="15.75" thickBot="1" x14ac:dyDescent="0.3">
      <c r="F26" s="30">
        <v>8277</v>
      </c>
      <c r="I26" s="36">
        <v>8623</v>
      </c>
      <c r="L26" s="43">
        <v>8615</v>
      </c>
    </row>
    <row r="27" spans="6:12" ht="15.75" thickBot="1" x14ac:dyDescent="0.3">
      <c r="F27" s="27">
        <v>134938</v>
      </c>
      <c r="I27" s="36">
        <v>138739</v>
      </c>
      <c r="L27" s="50">
        <v>134323</v>
      </c>
    </row>
    <row r="28" spans="6:12" ht="15.75" thickBot="1" x14ac:dyDescent="0.3">
      <c r="F28" s="27">
        <v>62146</v>
      </c>
      <c r="I28" s="36">
        <v>64748</v>
      </c>
      <c r="L28" s="50">
        <v>63132</v>
      </c>
    </row>
    <row r="29" spans="6:12" ht="15.75" thickBot="1" x14ac:dyDescent="0.3">
      <c r="F29" s="27">
        <v>57959</v>
      </c>
      <c r="I29" s="39">
        <v>59398</v>
      </c>
      <c r="L29" s="50">
        <v>57603</v>
      </c>
    </row>
    <row r="30" spans="6:12" ht="15.75" thickBot="1" x14ac:dyDescent="0.3">
      <c r="F30" s="27">
        <v>30524</v>
      </c>
      <c r="I30" s="40">
        <v>31117</v>
      </c>
      <c r="L30" s="50">
        <v>30699</v>
      </c>
    </row>
    <row r="31" spans="6:12" ht="15.75" thickBot="1" x14ac:dyDescent="0.3">
      <c r="F31" s="30">
        <v>89712</v>
      </c>
      <c r="I31" s="36">
        <v>93107</v>
      </c>
      <c r="L31" s="50">
        <v>94201</v>
      </c>
    </row>
    <row r="32" spans="6:12" ht="15.75" thickBot="1" x14ac:dyDescent="0.3">
      <c r="F32" s="30">
        <v>25406</v>
      </c>
      <c r="I32" s="36">
        <v>26128</v>
      </c>
      <c r="L32" s="51">
        <v>25254</v>
      </c>
    </row>
    <row r="33" spans="6:12" ht="15.75" thickBot="1" x14ac:dyDescent="0.3">
      <c r="F33" s="27">
        <v>1592</v>
      </c>
      <c r="I33" s="36">
        <v>1630</v>
      </c>
      <c r="L33" s="52">
        <v>1638</v>
      </c>
    </row>
    <row r="34" spans="6:12" ht="15.75" thickBot="1" x14ac:dyDescent="0.3">
      <c r="F34" s="27">
        <v>66505</v>
      </c>
      <c r="I34" s="36">
        <v>68364</v>
      </c>
      <c r="L34" s="52">
        <v>68279</v>
      </c>
    </row>
    <row r="35" spans="6:12" ht="15.75" thickBot="1" x14ac:dyDescent="0.3">
      <c r="F35" s="29">
        <v>9277.3700000000008</v>
      </c>
      <c r="I35" s="41">
        <v>9628.1</v>
      </c>
      <c r="L35" s="53">
        <v>9622.73</v>
      </c>
    </row>
    <row r="36" spans="6:12" ht="15.75" thickBot="1" x14ac:dyDescent="0.3">
      <c r="F36" s="27">
        <v>8883</v>
      </c>
      <c r="I36" s="41">
        <v>9081</v>
      </c>
      <c r="L36" s="52">
        <v>9252</v>
      </c>
    </row>
    <row r="37" spans="6:12" ht="15.75" thickBot="1" x14ac:dyDescent="0.3">
      <c r="F37" s="27">
        <v>35937</v>
      </c>
      <c r="I37" s="41">
        <v>37100</v>
      </c>
      <c r="L37" s="52">
        <v>36313</v>
      </c>
    </row>
    <row r="38" spans="6:12" ht="15.75" thickBot="1" x14ac:dyDescent="0.3">
      <c r="F38" s="27">
        <v>2603</v>
      </c>
      <c r="I38" s="41">
        <v>2709</v>
      </c>
      <c r="L38" s="54">
        <v>2707</v>
      </c>
    </row>
    <row r="39" spans="6:12" ht="15.75" thickBot="1" x14ac:dyDescent="0.3">
      <c r="L39" s="5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ОНМЦК</vt:lpstr>
      <vt:lpstr>Лист1</vt:lpstr>
      <vt:lpstr>ОНМЦК!Область_печати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nchln_key02</dc:creator>
  <cp:lastModifiedBy>admin</cp:lastModifiedBy>
  <cp:lastPrinted>2023-11-01T08:39:52Z</cp:lastPrinted>
  <dcterms:created xsi:type="dcterms:W3CDTF">2014-06-16T13:17:11Z</dcterms:created>
  <dcterms:modified xsi:type="dcterms:W3CDTF">2026-01-29T09:09:48Z</dcterms:modified>
</cp:coreProperties>
</file>