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90\юрис-закупки\1. КЛИЕНТЫ (заказчики)\ДЕТСКИЕ САДЫ (Тюмень)\149\2026\ЗК\12 хлеб МИР\"/>
    </mc:Choice>
  </mc:AlternateContent>
  <xr:revisionPtr revIDLastSave="0" documentId="13_ncr:1_{858E7279-48E4-48CE-8D08-0DBC21E02FC8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Лист2" sheetId="1" r:id="rId1"/>
    <sheet name="Лист1" sheetId="2" r:id="rId2"/>
  </sheets>
  <definedNames>
    <definedName name="_xlnm._FilterDatabase" localSheetId="0" hidden="1">Лист2!$A$3:$M$16</definedName>
  </definedNames>
  <calcPr calcId="181029"/>
</workbook>
</file>

<file path=xl/calcChain.xml><?xml version="1.0" encoding="utf-8"?>
<calcChain xmlns="http://schemas.openxmlformats.org/spreadsheetml/2006/main">
  <c r="K6" i="1" l="1"/>
  <c r="L6" i="1" s="1"/>
  <c r="M6" i="1" s="1"/>
  <c r="K7" i="1"/>
  <c r="L7" i="1" s="1"/>
  <c r="M7" i="1" s="1"/>
  <c r="K8" i="1"/>
  <c r="L8" i="1"/>
  <c r="M8" i="1" s="1"/>
  <c r="K9" i="1"/>
  <c r="L9" i="1" s="1"/>
  <c r="M9" i="1" s="1"/>
  <c r="K10" i="1"/>
  <c r="L10" i="1" s="1"/>
  <c r="M10" i="1" s="1"/>
  <c r="K11" i="1"/>
  <c r="L11" i="1" s="1"/>
  <c r="M11" i="1" s="1"/>
  <c r="K12" i="1"/>
  <c r="L12" i="1" s="1"/>
  <c r="M12" i="1" s="1"/>
  <c r="K13" i="1"/>
  <c r="L13" i="1" s="1"/>
  <c r="M13" i="1" s="1"/>
  <c r="K14" i="1"/>
  <c r="L14" i="1" s="1"/>
  <c r="M14" i="1" s="1"/>
  <c r="K5" i="1"/>
  <c r="L5" i="1" s="1"/>
  <c r="M5" i="1" s="1"/>
  <c r="M15" i="1" l="1"/>
</calcChain>
</file>

<file path=xl/sharedStrings.xml><?xml version="1.0" encoding="utf-8"?>
<sst xmlns="http://schemas.openxmlformats.org/spreadsheetml/2006/main" count="71" uniqueCount="37">
  <si>
    <t>№</t>
  </si>
  <si>
    <t>Наименование товара (услуги)</t>
  </si>
  <si>
    <t>Существенные условия исполнения договора</t>
  </si>
  <si>
    <t>Ед. изм</t>
  </si>
  <si>
    <t>Кол-во товара (услуги)</t>
  </si>
  <si>
    <t>Общедоступная ценовая информация (руб./ед.изм.)</t>
  </si>
  <si>
    <t xml:space="preserve">Средняя арифметическая цена за единицу товара (услуги)     </t>
  </si>
  <si>
    <t>Н(М)ЦД итого (руб.)</t>
  </si>
  <si>
    <t>ценовое предложение №1</t>
  </si>
  <si>
    <t>ценовое предложение №2</t>
  </si>
  <si>
    <t>ценовое предложение №3</t>
  </si>
  <si>
    <t>в соответствии с техническим заданием к договору</t>
  </si>
  <si>
    <t xml:space="preserve"> </t>
  </si>
  <si>
    <t>нац режим</t>
  </si>
  <si>
    <t>ОКПД2</t>
  </si>
  <si>
    <t>ИТОГО:</t>
  </si>
  <si>
    <t>Требования по национальному режиму</t>
  </si>
  <si>
    <t>Ограничение</t>
  </si>
  <si>
    <t xml:space="preserve">ОБОСНОВАНИЕ НАЧАЛЬНОЙ (МАКСИМАЛЬНОЙ) ЦЕНЫ ДОГОВОРА          </t>
  </si>
  <si>
    <t xml:space="preserve">Приложение № 4 к извещению о закупке          </t>
  </si>
  <si>
    <t>Преимущество</t>
  </si>
  <si>
    <t>Запрет</t>
  </si>
  <si>
    <t>Килограмм</t>
  </si>
  <si>
    <t>Мучное изделие промышленного производства (булочка)</t>
  </si>
  <si>
    <t>Сухарь панировочный</t>
  </si>
  <si>
    <t>Печенье сахарное</t>
  </si>
  <si>
    <t>Печенье овсяное</t>
  </si>
  <si>
    <t>Пряник</t>
  </si>
  <si>
    <t>Вафли</t>
  </si>
  <si>
    <t>Булочка слоеная</t>
  </si>
  <si>
    <t>Изделия хлебобулочные в нарезке</t>
  </si>
  <si>
    <t>Изделие хлебобулочное (батон в нарезке)</t>
  </si>
  <si>
    <t>10.72.19.190</t>
  </si>
  <si>
    <t>10.72.11.120</t>
  </si>
  <si>
    <t>10.72.12.120</t>
  </si>
  <si>
    <t>10.72.12.112</t>
  </si>
  <si>
    <t>10.72.12.130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</si>
</sst>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0" x14ac:knownFonts="1">
    <font>
      <sz val="11"/>
      <color indexed="64"/>
      <name val="Calibri"/>
    </font>
    <font>
      <sz val="12"/>
      <color rgb="FF000000"/>
      <name val="Times New Roman"/>
      <family val="1"/>
      <charset val="204"/>
    </font>
    <font>
      <sz val="11"/>
      <color indexed="64"/>
      <name val="Arial"/>
      <family val="2"/>
      <charset val="204"/>
    </font>
    <font>
      <sz val="11"/>
      <color indexed="64"/>
      <name val="Calibri"/>
      <family val="2"/>
      <charset val="204"/>
    </font>
    <font>
      <sz val="11"/>
      <color indexed="64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64"/>
      <name val="Times New Roman"/>
      <family val="1"/>
      <charset val="204"/>
    </font>
    <font>
      <b/>
      <sz val="9"/>
      <color indexed="6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3F1F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2" fillId="5" borderId="1" xfId="0" applyFont="1" applyFill="1" applyBorder="1"/>
    <xf numFmtId="0" fontId="1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3" fillId="0" borderId="0" xfId="0" applyFont="1"/>
    <xf numFmtId="4" fontId="7" fillId="0" borderId="1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3" fontId="7" fillId="0" borderId="1" xfId="1" applyFont="1" applyBorder="1" applyAlignment="1">
      <alignment horizontal="right" vertical="center" wrapText="1"/>
    </xf>
    <xf numFmtId="43" fontId="0" fillId="0" borderId="0" xfId="1" applyFont="1" applyAlignment="1">
      <alignment horizontal="right"/>
    </xf>
    <xf numFmtId="2" fontId="5" fillId="8" borderId="1" xfId="0" applyNumberFormat="1" applyFont="1" applyFill="1" applyBorder="1" applyAlignment="1">
      <alignment horizontal="center" vertical="top" wrapText="1"/>
    </xf>
    <xf numFmtId="2" fontId="5" fillId="8" borderId="1" xfId="0" applyNumberFormat="1" applyFont="1" applyFill="1" applyBorder="1" applyAlignment="1">
      <alignment horizontal="center" vertical="top" textRotation="90" wrapText="1"/>
    </xf>
    <xf numFmtId="0" fontId="5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right"/>
    </xf>
    <xf numFmtId="0" fontId="6" fillId="8" borderId="1" xfId="0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5" fillId="8" borderId="1" xfId="0" applyFont="1" applyFill="1" applyBorder="1" applyAlignment="1">
      <alignment horizontal="center" vertical="top" wrapText="1"/>
    </xf>
    <xf numFmtId="2" fontId="5" fillId="8" borderId="1" xfId="0" applyNumberFormat="1" applyFont="1" applyFill="1" applyBorder="1" applyAlignment="1">
      <alignment horizontal="center"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164" fontId="8" fillId="8" borderId="1" xfId="0" applyNumberFormat="1" applyFont="1" applyFill="1" applyBorder="1" applyAlignment="1">
      <alignment horizontal="center" vertical="top" wrapText="1"/>
    </xf>
    <xf numFmtId="43" fontId="5" fillId="8" borderId="1" xfId="1" applyFont="1" applyFill="1" applyBorder="1" applyAlignment="1">
      <alignment horizontal="right" vertical="top" wrapText="1"/>
    </xf>
    <xf numFmtId="43" fontId="8" fillId="8" borderId="1" xfId="1" applyFont="1" applyFill="1" applyBorder="1" applyAlignment="1">
      <alignment horizontal="right" vertical="top" wrapText="1"/>
    </xf>
  </cellXfs>
  <cellStyles count="8">
    <cellStyle name="Обычный" xfId="0" builtinId="0"/>
    <cellStyle name="Обычный 2" xfId="2" xr:uid="{7AC06941-2BF6-4F62-922B-1E9CDCCFA673}"/>
    <cellStyle name="Финансовый" xfId="1" builtinId="3"/>
    <cellStyle name="Финансовый 2" xfId="3" xr:uid="{F6F5B253-114F-4D5A-B132-064C5ED98FEC}"/>
    <cellStyle name="Финансовый 2 2" xfId="6" xr:uid="{4AD4EC41-BE25-433C-917B-06373BBFD929}"/>
    <cellStyle name="Финансовый 3" xfId="4" xr:uid="{1022D577-C51A-4E8F-9279-515DECA6DB81}"/>
    <cellStyle name="Финансовый 3 2" xfId="7" xr:uid="{14DFE4E7-F3AC-4EC5-85E0-37CD28FF4AF7}"/>
    <cellStyle name="Финансовый 4" xfId="5" xr:uid="{4D49A44C-70AB-421E-8BB2-F6F392B7D1BC}"/>
  </cellStyles>
  <dxfs count="0"/>
  <tableStyles count="0" defaultTableStyle="TableStyleMedium2" defaultPivotStyle="PivotStyleLight16"/>
  <colors>
    <mruColors>
      <color rgb="FFE3F1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zoomScale="85" zoomScaleNormal="85" workbookViewId="0">
      <selection activeCell="D13" sqref="D13"/>
    </sheetView>
  </sheetViews>
  <sheetFormatPr defaultRowHeight="15" x14ac:dyDescent="0.25"/>
  <cols>
    <col min="1" max="1" width="5.28515625" customWidth="1"/>
    <col min="2" max="2" width="33.7109375" customWidth="1"/>
    <col min="3" max="3" width="11.85546875" style="10" customWidth="1"/>
    <col min="4" max="4" width="18.85546875" style="10" customWidth="1"/>
    <col min="5" max="5" width="23.28515625" customWidth="1"/>
    <col min="6" max="6" width="10.140625" customWidth="1"/>
    <col min="7" max="7" width="9.140625" style="10"/>
    <col min="8" max="9" width="12" style="10" customWidth="1"/>
    <col min="10" max="10" width="11.5703125" style="10" customWidth="1"/>
    <col min="11" max="11" width="21.28515625" style="10" hidden="1" customWidth="1"/>
    <col min="12" max="12" width="18.28515625" style="10" customWidth="1"/>
    <col min="13" max="13" width="29.7109375" style="13" customWidth="1"/>
  </cols>
  <sheetData>
    <row r="1" spans="1:13" s="11" customFormat="1" x14ac:dyDescent="0.25">
      <c r="A1" s="23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25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40.5" customHeight="1" x14ac:dyDescent="0.25">
      <c r="A3" s="24" t="s">
        <v>0</v>
      </c>
      <c r="B3" s="25" t="s">
        <v>1</v>
      </c>
      <c r="C3" s="25" t="s">
        <v>14</v>
      </c>
      <c r="D3" s="25" t="s">
        <v>16</v>
      </c>
      <c r="E3" s="25" t="s">
        <v>2</v>
      </c>
      <c r="F3" s="25" t="s">
        <v>3</v>
      </c>
      <c r="G3" s="25" t="s">
        <v>4</v>
      </c>
      <c r="H3" s="25" t="s">
        <v>5</v>
      </c>
      <c r="I3" s="25"/>
      <c r="J3" s="25"/>
      <c r="K3" s="14"/>
      <c r="L3" s="26" t="s">
        <v>6</v>
      </c>
      <c r="M3" s="28" t="s">
        <v>7</v>
      </c>
    </row>
    <row r="4" spans="1:13" ht="40.5" x14ac:dyDescent="0.25">
      <c r="A4" s="24"/>
      <c r="B4" s="25"/>
      <c r="C4" s="25"/>
      <c r="D4" s="25"/>
      <c r="E4" s="25"/>
      <c r="F4" s="25"/>
      <c r="G4" s="25"/>
      <c r="H4" s="15" t="s">
        <v>8</v>
      </c>
      <c r="I4" s="15" t="s">
        <v>9</v>
      </c>
      <c r="J4" s="15" t="s">
        <v>10</v>
      </c>
      <c r="K4" s="15"/>
      <c r="L4" s="27"/>
      <c r="M4" s="29"/>
    </row>
    <row r="5" spans="1:13" ht="24.75" customHeight="1" x14ac:dyDescent="0.25">
      <c r="A5" s="16">
        <v>1</v>
      </c>
      <c r="B5" s="8" t="s">
        <v>30</v>
      </c>
      <c r="C5" s="20" t="s">
        <v>32</v>
      </c>
      <c r="D5" s="7" t="s">
        <v>20</v>
      </c>
      <c r="E5" s="9" t="s">
        <v>11</v>
      </c>
      <c r="F5" s="19" t="s">
        <v>22</v>
      </c>
      <c r="G5" s="18">
        <v>2500</v>
      </c>
      <c r="H5" s="5">
        <v>75</v>
      </c>
      <c r="I5" s="5">
        <v>84</v>
      </c>
      <c r="J5" s="5">
        <v>86.65</v>
      </c>
      <c r="K5" s="5">
        <f t="shared" ref="K5" si="0">AVERAGE(H5,I5,J5)</f>
        <v>81.88333333333334</v>
      </c>
      <c r="L5" s="6">
        <f t="shared" ref="L5" si="1">ROUND(K5,2)</f>
        <v>81.88</v>
      </c>
      <c r="M5" s="12">
        <f t="shared" ref="M5" si="2">G5*L5</f>
        <v>204700</v>
      </c>
    </row>
    <row r="6" spans="1:13" ht="24.75" customHeight="1" x14ac:dyDescent="0.25">
      <c r="A6" s="16">
        <v>2</v>
      </c>
      <c r="B6" s="8" t="s">
        <v>30</v>
      </c>
      <c r="C6" s="7" t="s">
        <v>32</v>
      </c>
      <c r="D6" s="7" t="s">
        <v>20</v>
      </c>
      <c r="E6" s="9" t="s">
        <v>11</v>
      </c>
      <c r="F6" s="19" t="s">
        <v>22</v>
      </c>
      <c r="G6" s="18">
        <v>2000</v>
      </c>
      <c r="H6" s="5">
        <v>75</v>
      </c>
      <c r="I6" s="5">
        <v>74</v>
      </c>
      <c r="J6" s="5">
        <v>78.87</v>
      </c>
      <c r="K6" s="5">
        <f t="shared" ref="K6:K14" si="3">AVERAGE(H6,I6,J6)</f>
        <v>75.956666666666663</v>
      </c>
      <c r="L6" s="6">
        <f t="shared" ref="L6:L14" si="4">ROUND(K6,2)</f>
        <v>75.959999999999994</v>
      </c>
      <c r="M6" s="12">
        <f t="shared" ref="M6:M14" si="5">G6*L6</f>
        <v>151920</v>
      </c>
    </row>
    <row r="7" spans="1:13" ht="24.75" customHeight="1" x14ac:dyDescent="0.25">
      <c r="A7" s="16">
        <v>3</v>
      </c>
      <c r="B7" s="8" t="s">
        <v>31</v>
      </c>
      <c r="C7" s="7" t="s">
        <v>32</v>
      </c>
      <c r="D7" s="7" t="s">
        <v>20</v>
      </c>
      <c r="E7" s="9" t="s">
        <v>11</v>
      </c>
      <c r="F7" s="19" t="s">
        <v>22</v>
      </c>
      <c r="G7" s="18">
        <v>1500</v>
      </c>
      <c r="H7" s="5">
        <v>140</v>
      </c>
      <c r="I7" s="5">
        <v>130</v>
      </c>
      <c r="J7" s="5">
        <v>100</v>
      </c>
      <c r="K7" s="5">
        <f t="shared" si="3"/>
        <v>123.33333333333333</v>
      </c>
      <c r="L7" s="6">
        <f t="shared" si="4"/>
        <v>123.33</v>
      </c>
      <c r="M7" s="12">
        <f t="shared" si="5"/>
        <v>184995</v>
      </c>
    </row>
    <row r="8" spans="1:13" ht="24.75" customHeight="1" x14ac:dyDescent="0.25">
      <c r="A8" s="16">
        <v>4</v>
      </c>
      <c r="B8" s="8" t="s">
        <v>23</v>
      </c>
      <c r="C8" s="7" t="s">
        <v>32</v>
      </c>
      <c r="D8" s="7" t="s">
        <v>20</v>
      </c>
      <c r="E8" s="9" t="s">
        <v>11</v>
      </c>
      <c r="F8" s="19" t="s">
        <v>22</v>
      </c>
      <c r="G8" s="18">
        <v>1000</v>
      </c>
      <c r="H8" s="5">
        <v>360</v>
      </c>
      <c r="I8" s="5">
        <v>265</v>
      </c>
      <c r="J8" s="5">
        <v>330</v>
      </c>
      <c r="K8" s="5">
        <f t="shared" si="3"/>
        <v>318.33333333333331</v>
      </c>
      <c r="L8" s="6">
        <f t="shared" si="4"/>
        <v>318.33</v>
      </c>
      <c r="M8" s="12">
        <f t="shared" si="5"/>
        <v>318330</v>
      </c>
    </row>
    <row r="9" spans="1:13" ht="24.75" customHeight="1" x14ac:dyDescent="0.25">
      <c r="A9" s="16">
        <v>5</v>
      </c>
      <c r="B9" s="8" t="s">
        <v>24</v>
      </c>
      <c r="C9" s="20" t="s">
        <v>33</v>
      </c>
      <c r="D9" s="7" t="s">
        <v>20</v>
      </c>
      <c r="E9" s="9" t="s">
        <v>11</v>
      </c>
      <c r="F9" s="19" t="s">
        <v>22</v>
      </c>
      <c r="G9" s="18">
        <v>100</v>
      </c>
      <c r="H9" s="5">
        <v>100</v>
      </c>
      <c r="I9" s="5">
        <v>140</v>
      </c>
      <c r="J9" s="5">
        <v>100</v>
      </c>
      <c r="K9" s="5">
        <f t="shared" si="3"/>
        <v>113.33333333333333</v>
      </c>
      <c r="L9" s="6">
        <f t="shared" si="4"/>
        <v>113.33</v>
      </c>
      <c r="M9" s="12">
        <f t="shared" si="5"/>
        <v>11333</v>
      </c>
    </row>
    <row r="10" spans="1:13" ht="24.75" customHeight="1" x14ac:dyDescent="0.25">
      <c r="A10" s="16">
        <v>6</v>
      </c>
      <c r="B10" s="8" t="s">
        <v>25</v>
      </c>
      <c r="C10" s="20" t="s">
        <v>34</v>
      </c>
      <c r="D10" s="7" t="s">
        <v>20</v>
      </c>
      <c r="E10" s="9" t="s">
        <v>11</v>
      </c>
      <c r="F10" s="19" t="s">
        <v>22</v>
      </c>
      <c r="G10" s="18">
        <v>500</v>
      </c>
      <c r="H10" s="5">
        <v>350</v>
      </c>
      <c r="I10" s="5">
        <v>380</v>
      </c>
      <c r="J10" s="5">
        <v>260</v>
      </c>
      <c r="K10" s="5">
        <f t="shared" si="3"/>
        <v>330</v>
      </c>
      <c r="L10" s="6">
        <f t="shared" si="4"/>
        <v>330</v>
      </c>
      <c r="M10" s="12">
        <f t="shared" si="5"/>
        <v>165000</v>
      </c>
    </row>
    <row r="11" spans="1:13" ht="24.75" customHeight="1" x14ac:dyDescent="0.25">
      <c r="A11" s="16">
        <v>7</v>
      </c>
      <c r="B11" s="8" t="s">
        <v>26</v>
      </c>
      <c r="C11" s="20" t="s">
        <v>34</v>
      </c>
      <c r="D11" s="7" t="s">
        <v>20</v>
      </c>
      <c r="E11" s="9" t="s">
        <v>11</v>
      </c>
      <c r="F11" s="19" t="s">
        <v>22</v>
      </c>
      <c r="G11" s="18">
        <v>500</v>
      </c>
      <c r="H11" s="5">
        <v>240</v>
      </c>
      <c r="I11" s="5">
        <v>285</v>
      </c>
      <c r="J11" s="5">
        <v>223</v>
      </c>
      <c r="K11" s="5">
        <f t="shared" si="3"/>
        <v>249.33333333333334</v>
      </c>
      <c r="L11" s="6">
        <f t="shared" si="4"/>
        <v>249.33</v>
      </c>
      <c r="M11" s="12">
        <f t="shared" si="5"/>
        <v>124665</v>
      </c>
    </row>
    <row r="12" spans="1:13" ht="24.75" customHeight="1" x14ac:dyDescent="0.25">
      <c r="A12" s="16">
        <v>8</v>
      </c>
      <c r="B12" s="8" t="s">
        <v>27</v>
      </c>
      <c r="C12" s="20" t="s">
        <v>35</v>
      </c>
      <c r="D12" s="7" t="s">
        <v>20</v>
      </c>
      <c r="E12" s="9" t="s">
        <v>11</v>
      </c>
      <c r="F12" s="19" t="s">
        <v>22</v>
      </c>
      <c r="G12" s="18">
        <v>200</v>
      </c>
      <c r="H12" s="5">
        <v>240</v>
      </c>
      <c r="I12" s="5">
        <v>250</v>
      </c>
      <c r="J12" s="5">
        <v>200</v>
      </c>
      <c r="K12" s="5">
        <f t="shared" si="3"/>
        <v>230</v>
      </c>
      <c r="L12" s="6">
        <f t="shared" si="4"/>
        <v>230</v>
      </c>
      <c r="M12" s="12">
        <f t="shared" si="5"/>
        <v>46000</v>
      </c>
    </row>
    <row r="13" spans="1:13" ht="24.75" customHeight="1" x14ac:dyDescent="0.25">
      <c r="A13" s="16">
        <v>9</v>
      </c>
      <c r="B13" s="8" t="s">
        <v>28</v>
      </c>
      <c r="C13" s="20" t="s">
        <v>36</v>
      </c>
      <c r="D13" s="7" t="s">
        <v>20</v>
      </c>
      <c r="E13" s="9" t="s">
        <v>11</v>
      </c>
      <c r="F13" s="19" t="s">
        <v>22</v>
      </c>
      <c r="G13" s="18">
        <v>260</v>
      </c>
      <c r="H13" s="5">
        <v>480</v>
      </c>
      <c r="I13" s="5">
        <v>400</v>
      </c>
      <c r="J13" s="5">
        <v>360</v>
      </c>
      <c r="K13" s="5">
        <f t="shared" si="3"/>
        <v>413.33333333333331</v>
      </c>
      <c r="L13" s="6">
        <f t="shared" si="4"/>
        <v>413.33</v>
      </c>
      <c r="M13" s="12">
        <f t="shared" si="5"/>
        <v>107465.8</v>
      </c>
    </row>
    <row r="14" spans="1:13" ht="24.75" customHeight="1" x14ac:dyDescent="0.25">
      <c r="A14" s="16">
        <v>10</v>
      </c>
      <c r="B14" s="8" t="s">
        <v>29</v>
      </c>
      <c r="C14" s="7" t="s">
        <v>32</v>
      </c>
      <c r="D14" s="7" t="s">
        <v>20</v>
      </c>
      <c r="E14" s="9" t="s">
        <v>11</v>
      </c>
      <c r="F14" s="19" t="s">
        <v>22</v>
      </c>
      <c r="G14" s="18">
        <v>260</v>
      </c>
      <c r="H14" s="5">
        <v>360</v>
      </c>
      <c r="I14" s="5">
        <v>265</v>
      </c>
      <c r="J14" s="5">
        <v>340</v>
      </c>
      <c r="K14" s="5">
        <f t="shared" si="3"/>
        <v>321.66666666666669</v>
      </c>
      <c r="L14" s="6">
        <f t="shared" si="4"/>
        <v>321.67</v>
      </c>
      <c r="M14" s="12">
        <f t="shared" si="5"/>
        <v>83634.2</v>
      </c>
    </row>
    <row r="15" spans="1:13" x14ac:dyDescent="0.25">
      <c r="A15" s="21" t="s">
        <v>15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17">
        <f>SUM(M5:M14)</f>
        <v>1398043</v>
      </c>
    </row>
    <row r="16" spans="1:13" x14ac:dyDescent="0.25">
      <c r="M16" s="13" t="s">
        <v>12</v>
      </c>
    </row>
  </sheetData>
  <autoFilter ref="A3:M16" xr:uid="{00000000-0001-0000-0000-000000000000}">
    <filterColumn colId="7" showButton="0"/>
    <filterColumn colId="8" showButton="0"/>
  </autoFilter>
  <mergeCells count="13">
    <mergeCell ref="A15:L15"/>
    <mergeCell ref="A2:M2"/>
    <mergeCell ref="A1:M1"/>
    <mergeCell ref="A3:A4"/>
    <mergeCell ref="B3:B4"/>
    <mergeCell ref="E3:E4"/>
    <mergeCell ref="F3:F4"/>
    <mergeCell ref="G3:G4"/>
    <mergeCell ref="H3:J3"/>
    <mergeCell ref="L3:L4"/>
    <mergeCell ref="M3:M4"/>
    <mergeCell ref="D3:D4"/>
    <mergeCell ref="C3:C4"/>
  </mergeCells>
  <pageMargins left="0.70866141732283472" right="0.70866141732283472" top="0.74803149606299213" bottom="0.74803149606299213" header="0.31496062992125984" footer="0.31496062992125984"/>
  <pageSetup paperSize="9" scale="92" firstPageNumber="4294967295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Лист1!$D$2:$D$4</xm:f>
          </x14:formula1>
          <xm:sqref>D5:D14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E4"/>
  <sheetViews>
    <sheetView workbookViewId="0">
      <selection activeCell="E4" sqref="E4:J4"/>
    </sheetView>
  </sheetViews>
  <sheetFormatPr defaultRowHeight="15" x14ac:dyDescent="0.25"/>
  <cols>
    <col min="4" max="4" width="30.42578125" customWidth="1"/>
  </cols>
  <sheetData>
    <row r="1" spans="4:5" x14ac:dyDescent="0.25">
      <c r="D1" s="4" t="s">
        <v>13</v>
      </c>
    </row>
    <row r="2" spans="4:5" x14ac:dyDescent="0.25">
      <c r="D2" s="1" t="s">
        <v>17</v>
      </c>
    </row>
    <row r="3" spans="4:5" ht="15.75" x14ac:dyDescent="0.25">
      <c r="D3" s="2" t="s">
        <v>20</v>
      </c>
    </row>
    <row r="4" spans="4:5" ht="15.75" x14ac:dyDescent="0.25">
      <c r="D4" s="3" t="s">
        <v>21</v>
      </c>
      <c r="E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URIS_21</dc:creator>
  <cp:lastModifiedBy>uris</cp:lastModifiedBy>
  <cp:revision>1</cp:revision>
  <dcterms:created xsi:type="dcterms:W3CDTF">2006-09-28T05:33:49Z</dcterms:created>
  <dcterms:modified xsi:type="dcterms:W3CDTF">2026-03-18T04:56:01Z</dcterms:modified>
</cp:coreProperties>
</file>