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0.10\правовое сопровождение\Закупки\Закупки ТРУ\Закупки 2026 год\4. Апрель\7. З пр. - Напитки в Юрисе 31.03\Документация\"/>
    </mc:Choice>
  </mc:AlternateContent>
  <xr:revisionPtr revIDLastSave="0" documentId="13_ncr:1_{1C10F7BA-5F62-4B0F-8F88-CD4BC16CCD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2" sheetId="1" r:id="rId1"/>
    <sheet name="Лист1" sheetId="2" r:id="rId2"/>
  </sheets>
  <definedNames>
    <definedName name="_xlnm._FilterDatabase" localSheetId="0" hidden="1">Лист2!$A$3:$L$17</definedName>
  </definedNames>
  <calcPr calcId="191029"/>
</workbook>
</file>

<file path=xl/calcChain.xml><?xml version="1.0" encoding="utf-8"?>
<calcChain xmlns="http://schemas.openxmlformats.org/spreadsheetml/2006/main">
  <c r="J15" i="1" l="1"/>
  <c r="K15" i="1" s="1"/>
  <c r="L15" i="1" s="1"/>
  <c r="J6" i="1" l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6" i="1"/>
  <c r="K16" i="1" s="1"/>
  <c r="L16" i="1" s="1"/>
  <c r="J5" i="1"/>
  <c r="K5" i="1" s="1"/>
  <c r="L5" i="1" s="1"/>
  <c r="L17" i="1" l="1"/>
</calcChain>
</file>

<file path=xl/sharedStrings.xml><?xml version="1.0" encoding="utf-8"?>
<sst xmlns="http://schemas.openxmlformats.org/spreadsheetml/2006/main" count="68" uniqueCount="38">
  <si>
    <t>№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</si>
  <si>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</si>
  <si>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</si>
  <si>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</si>
  <si>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</si>
  <si>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</si>
  <si>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</si>
  <si>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</si>
  <si>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</si>
  <si>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</si>
  <si>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в соответствии с техническим заданием к договору</t>
  </si>
  <si>
    <t xml:space="preserve"> </t>
  </si>
  <si>
    <t>нац режим</t>
  </si>
  <si>
    <t>ОКПД2</t>
  </si>
  <si>
    <t>Наименование товара</t>
  </si>
  <si>
    <t>Преимущество</t>
  </si>
  <si>
    <t xml:space="preserve">ИТОГО: </t>
  </si>
  <si>
    <t>Ограничение</t>
  </si>
  <si>
    <t>Запрет</t>
  </si>
  <si>
    <t>Обоснование начальной (максимальной) цены договора</t>
  </si>
  <si>
    <t>Приложение № 5 к документации о закупке</t>
  </si>
  <si>
    <t xml:space="preserve">Вода питьевая  0,5 л. ТМ  «Бона Аква» негазированная или эквивалент
</t>
  </si>
  <si>
    <t>Нектар апельсиновый 0,300 л. ТМ «Добрый» . или эквивалент</t>
  </si>
  <si>
    <t>Нектар Яблочный микс 0,200 л. ТМ «Моя семья» или эквивалент</t>
  </si>
  <si>
    <t>Нектар Ягода-сочнягода 0,200 л. ТМ «Моя семья» или эквивалент</t>
  </si>
  <si>
    <t>Сокосодержащий напиток (апельсин) 0,450 л. 
«Добрый Палпи» или эквивалент</t>
  </si>
  <si>
    <t>Сокосодержащий напиток (вишня) 0,450 л.
«Добрый Палпи» или эквивалент</t>
  </si>
  <si>
    <t>Сокосодержащий напиток (тропик)0,450 л.   ТМ «Добрый Палпи» или эквивалент</t>
  </si>
  <si>
    <t>Чай зеленый 0,500 л. ТМ «Rich» или эквивалент</t>
  </si>
  <si>
    <t>Чай зеленый со вкусом малины 0,500 л. ТМ «Rich» или эквивалент</t>
  </si>
  <si>
    <t>Чай зеленый со вкусом манго 0,500 л. ТМ «Rich» или эквивалент</t>
  </si>
  <si>
    <t>Чай черный со вкусом лимона 0,500 л.  ТМ «Rich» или эквивалент</t>
  </si>
  <si>
    <t>Чай черный со вкусом персика 0,500 л.                        ТМ «Rich» или эквивалент</t>
  </si>
  <si>
    <t>10.86.10.300</t>
  </si>
  <si>
    <t>10.32.21.110</t>
  </si>
  <si>
    <t>10.32.19.110</t>
  </si>
  <si>
    <t>10.32.22.110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</si>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</sst>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indexed="64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9"/>
      <color indexed="6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F1F1"/>
        <bgColor indexed="64"/>
      </patternFill>
    </fill>
    <fill>
      <patternFill patternType="solid">
        <fgColor rgb="FFB7DEE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2" fontId="0" fillId="0" borderId="0" xfId="0" applyNumberFormat="1"/>
    <xf numFmtId="0" fontId="4" fillId="4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7" fillId="0" borderId="1" xfId="1" applyFont="1" applyBorder="1" applyAlignment="1">
      <alignment horizontal="right"/>
    </xf>
    <xf numFmtId="43" fontId="0" fillId="0" borderId="0" xfId="1" applyFont="1" applyAlignment="1">
      <alignment horizontal="right"/>
    </xf>
    <xf numFmtId="2" fontId="7" fillId="6" borderId="1" xfId="0" applyNumberFormat="1" applyFont="1" applyFill="1" applyBorder="1" applyAlignment="1">
      <alignment horizontal="center" vertical="top" wrapText="1"/>
    </xf>
    <xf numFmtId="2" fontId="7" fillId="6" borderId="1" xfId="0" applyNumberFormat="1" applyFont="1" applyFill="1" applyBorder="1" applyAlignment="1">
      <alignment horizontal="center" vertical="top" textRotation="90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7" fillId="6" borderId="1" xfId="0" applyFont="1" applyFill="1" applyBorder="1" applyAlignment="1">
      <alignment horizontal="center" vertical="top" wrapText="1"/>
    </xf>
    <xf numFmtId="2" fontId="7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wrapText="1"/>
    </xf>
    <xf numFmtId="43" fontId="7" fillId="6" borderId="1" xfId="1" applyFont="1" applyFill="1" applyBorder="1" applyAlignment="1">
      <alignment horizontal="right" vertical="top" wrapText="1"/>
    </xf>
    <xf numFmtId="43" fontId="10" fillId="6" borderId="1" xfId="1" applyFont="1" applyFill="1" applyBorder="1" applyAlignment="1">
      <alignment horizontal="right" vertical="top" wrapText="1"/>
    </xf>
  </cellXfs>
  <cellStyles count="19">
    <cellStyle name="Обычный" xfId="0" builtinId="0"/>
    <cellStyle name="Обычный 2" xfId="2" xr:uid="{77103B65-4D47-450D-B825-2606C34A8AA4}"/>
    <cellStyle name="Обычный 3" xfId="3" xr:uid="{9B01B282-B36A-4485-9C68-32165B3742B3}"/>
    <cellStyle name="Обычный 3 2" xfId="5" xr:uid="{8B83CEFC-3B22-492D-9F9B-477E29D2811F}"/>
    <cellStyle name="Обычный 3 3" xfId="8" xr:uid="{652034BB-97E9-4F8A-9ADF-E725A3561C5F}"/>
    <cellStyle name="Обычный 3 4" xfId="11" xr:uid="{039F3CEF-1B79-45A6-B87C-5BD5533BE91E}"/>
    <cellStyle name="Обычный 3 5" xfId="14" xr:uid="{B4A9030E-214C-4D2B-8161-5C11AB5BD19F}"/>
    <cellStyle name="Обычный 3 6" xfId="17" xr:uid="{9B01B282-B36A-4485-9C68-32165B3742B3}"/>
    <cellStyle name="Обычный 4" xfId="4" xr:uid="{956E2792-1715-46C3-A952-698FA3A88C48}"/>
    <cellStyle name="Обычный 4 2" xfId="6" xr:uid="{BAB05271-D043-4E19-854B-3C0A4321C8C1}"/>
    <cellStyle name="Обычный 4 3" xfId="9" xr:uid="{4408F59E-B6F5-439B-BCB2-5F1E36680374}"/>
    <cellStyle name="Обычный 4 4" xfId="12" xr:uid="{467BAA02-B664-43FB-A111-E2DBA496E485}"/>
    <cellStyle name="Обычный 4 5" xfId="15" xr:uid="{343379A6-D78D-44D5-AC24-A92902E545BD}"/>
    <cellStyle name="Обычный 4 6" xfId="18" xr:uid="{956E2792-1715-46C3-A952-698FA3A88C48}"/>
    <cellStyle name="Финансовый" xfId="1" builtinId="3"/>
    <cellStyle name="Финансовый 2" xfId="7" xr:uid="{EB16D172-2653-442B-8E49-433194090E06}"/>
    <cellStyle name="Финансовый 3" xfId="10" xr:uid="{929EB1D4-8DF8-41A9-AB7C-F033F04E89B1}"/>
    <cellStyle name="Финансовый 4" xfId="13" xr:uid="{03A9F47F-A574-48F6-9D14-957657F55466}"/>
    <cellStyle name="Финансовый 5" xfId="16" xr:uid="{46869237-153F-4AAD-B2D5-BF17D3299A13}"/>
  </cellStyles>
  <dxfs count="0"/>
  <tableStyles count="0" defaultTableStyle="TableStyleMedium2" defaultPivotStyle="PivotStyleLight16"/>
  <colors>
    <mruColors>
      <color rgb="FFB7DEE8"/>
      <color rgb="FFE3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10" zoomScale="90" zoomScaleNormal="90" workbookViewId="0">
      <selection activeCell="O14" sqref="O14"/>
    </sheetView>
  </sheetViews>
  <sheetFormatPr defaultRowHeight="15" x14ac:dyDescent="0.25"/>
  <cols>
    <col min="1" max="1" width="5.28515625" customWidth="1"/>
    <col min="2" max="2" width="26.85546875" customWidth="1"/>
    <col min="3" max="3" width="11.42578125" style="8" customWidth="1"/>
    <col min="4" max="4" width="16.5703125" customWidth="1"/>
    <col min="5" max="5" width="9.140625" customWidth="1"/>
    <col min="6" max="6" width="9.140625" style="8" customWidth="1"/>
    <col min="7" max="8" width="9.42578125" style="8" customWidth="1"/>
    <col min="9" max="9" width="8.5703125" style="8" customWidth="1"/>
    <col min="10" max="10" width="0.140625" style="8" customWidth="1"/>
    <col min="11" max="11" width="14.5703125" style="8" customWidth="1"/>
    <col min="12" max="12" width="18.28515625" style="11" customWidth="1"/>
  </cols>
  <sheetData>
    <row r="1" spans="1:12" s="9" customFormat="1" x14ac:dyDescent="0.2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40.5" customHeight="1" x14ac:dyDescent="0.25">
      <c r="A3" s="26" t="s">
        <v>0</v>
      </c>
      <c r="B3" s="27" t="s">
        <v>14</v>
      </c>
      <c r="C3" s="27" t="s">
        <v>13</v>
      </c>
      <c r="D3" s="27" t="s">
        <v>1</v>
      </c>
      <c r="E3" s="27" t="s">
        <v>2</v>
      </c>
      <c r="F3" s="27" t="s">
        <v>3</v>
      </c>
      <c r="G3" s="27" t="s">
        <v>4</v>
      </c>
      <c r="H3" s="27"/>
      <c r="I3" s="27"/>
      <c r="J3" s="12"/>
      <c r="K3" s="28" t="s">
        <v>5</v>
      </c>
      <c r="L3" s="30" t="s">
        <v>6</v>
      </c>
    </row>
    <row r="4" spans="1:12" ht="43.5" x14ac:dyDescent="0.25">
      <c r="A4" s="26"/>
      <c r="B4" s="27"/>
      <c r="C4" s="27"/>
      <c r="D4" s="27"/>
      <c r="E4" s="27"/>
      <c r="F4" s="27"/>
      <c r="G4" s="13" t="s">
        <v>7</v>
      </c>
      <c r="H4" s="13" t="s">
        <v>8</v>
      </c>
      <c r="I4" s="13" t="s">
        <v>9</v>
      </c>
      <c r="J4" s="13"/>
      <c r="K4" s="29"/>
      <c r="L4" s="31"/>
    </row>
    <row r="5" spans="1:12" ht="65.25" customHeight="1" x14ac:dyDescent="0.25">
      <c r="A5" s="14">
        <v>1</v>
      </c>
      <c r="B5" s="22" t="s">
        <v>21</v>
      </c>
      <c r="C5" s="20" t="s">
        <v>33</v>
      </c>
      <c r="D5" s="6" t="s">
        <v>10</v>
      </c>
      <c r="E5" s="5" t="s">
        <v>37</v>
      </c>
      <c r="F5" s="19">
        <v>2500</v>
      </c>
      <c r="G5" s="15">
        <v>33.549999999999997</v>
      </c>
      <c r="H5" s="15">
        <v>45</v>
      </c>
      <c r="I5" s="15">
        <v>52.3</v>
      </c>
      <c r="J5" s="15">
        <f t="shared" ref="J5" si="0">AVERAGE(G5,H5,I5)</f>
        <v>43.616666666666667</v>
      </c>
      <c r="K5" s="17">
        <f t="shared" ref="K5" si="1">ROUND(J5,2)</f>
        <v>43.62</v>
      </c>
      <c r="L5" s="18">
        <f t="shared" ref="L5" si="2">F5*K5</f>
        <v>109050</v>
      </c>
    </row>
    <row r="6" spans="1:12" ht="65.25" customHeight="1" x14ac:dyDescent="0.25">
      <c r="A6" s="14">
        <v>2</v>
      </c>
      <c r="B6" s="22" t="s">
        <v>22</v>
      </c>
      <c r="C6" s="20" t="s">
        <v>34</v>
      </c>
      <c r="D6" s="6" t="s">
        <v>10</v>
      </c>
      <c r="E6" s="5" t="s">
        <v>37</v>
      </c>
      <c r="F6" s="16">
        <v>100</v>
      </c>
      <c r="G6" s="15">
        <v>44.55</v>
      </c>
      <c r="H6" s="15">
        <v>60</v>
      </c>
      <c r="I6" s="15">
        <v>68.5</v>
      </c>
      <c r="J6" s="15">
        <f t="shared" ref="J6:J16" si="3">AVERAGE(G6,H6,I6)</f>
        <v>57.683333333333337</v>
      </c>
      <c r="K6" s="17">
        <f t="shared" ref="K6:K16" si="4">ROUND(J6,2)</f>
        <v>57.68</v>
      </c>
      <c r="L6" s="18">
        <f t="shared" ref="L6:L16" si="5">F6*K6</f>
        <v>5768</v>
      </c>
    </row>
    <row r="7" spans="1:12" ht="65.25" customHeight="1" x14ac:dyDescent="0.25">
      <c r="A7" s="14">
        <v>3</v>
      </c>
      <c r="B7" s="22" t="s">
        <v>23</v>
      </c>
      <c r="C7" s="20" t="s">
        <v>34</v>
      </c>
      <c r="D7" s="6" t="s">
        <v>10</v>
      </c>
      <c r="E7" s="5" t="s">
        <v>37</v>
      </c>
      <c r="F7" s="16">
        <v>200</v>
      </c>
      <c r="G7" s="15">
        <v>17.600000000000001</v>
      </c>
      <c r="H7" s="15">
        <v>20</v>
      </c>
      <c r="I7" s="15">
        <v>22.5</v>
      </c>
      <c r="J7" s="15">
        <f t="shared" si="3"/>
        <v>20.033333333333335</v>
      </c>
      <c r="K7" s="17">
        <f t="shared" si="4"/>
        <v>20.03</v>
      </c>
      <c r="L7" s="18">
        <f t="shared" si="5"/>
        <v>4006</v>
      </c>
    </row>
    <row r="8" spans="1:12" ht="65.25" customHeight="1" x14ac:dyDescent="0.25">
      <c r="A8" s="14">
        <v>4</v>
      </c>
      <c r="B8" s="22" t="s">
        <v>24</v>
      </c>
      <c r="C8" s="20" t="s">
        <v>34</v>
      </c>
      <c r="D8" s="6" t="s">
        <v>10</v>
      </c>
      <c r="E8" s="5" t="s">
        <v>37</v>
      </c>
      <c r="F8" s="19">
        <v>200</v>
      </c>
      <c r="G8" s="15">
        <v>17.600000000000001</v>
      </c>
      <c r="H8" s="15">
        <v>20</v>
      </c>
      <c r="I8" s="15">
        <v>22.5</v>
      </c>
      <c r="J8" s="15">
        <f t="shared" si="3"/>
        <v>20.033333333333335</v>
      </c>
      <c r="K8" s="17">
        <f t="shared" si="4"/>
        <v>20.03</v>
      </c>
      <c r="L8" s="18">
        <f t="shared" si="5"/>
        <v>4006</v>
      </c>
    </row>
    <row r="9" spans="1:12" ht="65.25" customHeight="1" x14ac:dyDescent="0.25">
      <c r="A9" s="14">
        <v>5</v>
      </c>
      <c r="B9" s="22" t="s">
        <v>25</v>
      </c>
      <c r="C9" s="20" t="s">
        <v>35</v>
      </c>
      <c r="D9" s="6" t="s">
        <v>10</v>
      </c>
      <c r="E9" s="5" t="s">
        <v>37</v>
      </c>
      <c r="F9" s="19">
        <v>800</v>
      </c>
      <c r="G9" s="15">
        <v>55</v>
      </c>
      <c r="H9" s="15">
        <v>65</v>
      </c>
      <c r="I9" s="15">
        <v>71.400000000000006</v>
      </c>
      <c r="J9" s="15">
        <f t="shared" si="3"/>
        <v>63.800000000000004</v>
      </c>
      <c r="K9" s="17">
        <f t="shared" si="4"/>
        <v>63.8</v>
      </c>
      <c r="L9" s="18">
        <f t="shared" si="5"/>
        <v>51040</v>
      </c>
    </row>
    <row r="10" spans="1:12" ht="65.25" customHeight="1" x14ac:dyDescent="0.25">
      <c r="A10" s="14">
        <v>6</v>
      </c>
      <c r="B10" s="22" t="s">
        <v>26</v>
      </c>
      <c r="C10" s="20" t="s">
        <v>36</v>
      </c>
      <c r="D10" s="6" t="s">
        <v>10</v>
      </c>
      <c r="E10" s="5" t="s">
        <v>37</v>
      </c>
      <c r="F10" s="19">
        <v>800</v>
      </c>
      <c r="G10" s="15">
        <v>55</v>
      </c>
      <c r="H10" s="15">
        <v>65</v>
      </c>
      <c r="I10" s="15">
        <v>71.400000000000006</v>
      </c>
      <c r="J10" s="15">
        <f t="shared" si="3"/>
        <v>63.800000000000004</v>
      </c>
      <c r="K10" s="17">
        <f t="shared" si="4"/>
        <v>63.8</v>
      </c>
      <c r="L10" s="18">
        <f t="shared" si="5"/>
        <v>51040</v>
      </c>
    </row>
    <row r="11" spans="1:12" ht="65.25" customHeight="1" x14ac:dyDescent="0.25">
      <c r="A11" s="14">
        <v>7</v>
      </c>
      <c r="B11" s="21" t="s">
        <v>27</v>
      </c>
      <c r="C11" s="20" t="s">
        <v>35</v>
      </c>
      <c r="D11" s="6" t="s">
        <v>10</v>
      </c>
      <c r="E11" s="5" t="s">
        <v>37</v>
      </c>
      <c r="F11" s="16">
        <v>800</v>
      </c>
      <c r="G11" s="15">
        <v>55</v>
      </c>
      <c r="H11" s="15">
        <v>65</v>
      </c>
      <c r="I11" s="15">
        <v>71.400000000000006</v>
      </c>
      <c r="J11" s="15">
        <f t="shared" si="3"/>
        <v>63.800000000000004</v>
      </c>
      <c r="K11" s="17">
        <f t="shared" si="4"/>
        <v>63.8</v>
      </c>
      <c r="L11" s="18">
        <f t="shared" si="5"/>
        <v>51040</v>
      </c>
    </row>
    <row r="12" spans="1:12" ht="65.25" customHeight="1" x14ac:dyDescent="0.25">
      <c r="A12" s="14">
        <v>8</v>
      </c>
      <c r="B12" s="21" t="s">
        <v>28</v>
      </c>
      <c r="C12" s="20" t="s">
        <v>36</v>
      </c>
      <c r="D12" s="6" t="s">
        <v>10</v>
      </c>
      <c r="E12" s="5" t="s">
        <v>37</v>
      </c>
      <c r="F12" s="19">
        <v>200</v>
      </c>
      <c r="G12" s="15">
        <v>61</v>
      </c>
      <c r="H12" s="15">
        <v>75</v>
      </c>
      <c r="I12" s="15">
        <v>77.5</v>
      </c>
      <c r="J12" s="15">
        <f t="shared" si="3"/>
        <v>71.166666666666671</v>
      </c>
      <c r="K12" s="17">
        <f t="shared" si="4"/>
        <v>71.17</v>
      </c>
      <c r="L12" s="18">
        <f t="shared" si="5"/>
        <v>14234</v>
      </c>
    </row>
    <row r="13" spans="1:12" ht="65.25" customHeight="1" x14ac:dyDescent="0.25">
      <c r="A13" s="14">
        <v>9</v>
      </c>
      <c r="B13" s="21" t="s">
        <v>29</v>
      </c>
      <c r="C13" s="20" t="s">
        <v>36</v>
      </c>
      <c r="D13" s="6" t="s">
        <v>10</v>
      </c>
      <c r="E13" s="5" t="s">
        <v>37</v>
      </c>
      <c r="F13" s="16">
        <v>500</v>
      </c>
      <c r="G13" s="15">
        <v>61</v>
      </c>
      <c r="H13" s="15">
        <v>75</v>
      </c>
      <c r="I13" s="15">
        <v>77.5</v>
      </c>
      <c r="J13" s="15">
        <f t="shared" si="3"/>
        <v>71.166666666666671</v>
      </c>
      <c r="K13" s="17">
        <f t="shared" si="4"/>
        <v>71.17</v>
      </c>
      <c r="L13" s="18">
        <f t="shared" si="5"/>
        <v>35585</v>
      </c>
    </row>
    <row r="14" spans="1:12" ht="65.25" customHeight="1" x14ac:dyDescent="0.25">
      <c r="A14" s="14">
        <v>10</v>
      </c>
      <c r="B14" s="21" t="s">
        <v>30</v>
      </c>
      <c r="C14" s="20" t="s">
        <v>36</v>
      </c>
      <c r="D14" s="6" t="s">
        <v>10</v>
      </c>
      <c r="E14" s="5" t="s">
        <v>37</v>
      </c>
      <c r="F14" s="19">
        <v>1800</v>
      </c>
      <c r="G14" s="15">
        <v>61</v>
      </c>
      <c r="H14" s="15">
        <v>75</v>
      </c>
      <c r="I14" s="15">
        <v>77.5</v>
      </c>
      <c r="J14" s="15">
        <f t="shared" si="3"/>
        <v>71.166666666666671</v>
      </c>
      <c r="K14" s="17">
        <f t="shared" si="4"/>
        <v>71.17</v>
      </c>
      <c r="L14" s="18">
        <f t="shared" si="5"/>
        <v>128106</v>
      </c>
    </row>
    <row r="15" spans="1:12" ht="65.25" customHeight="1" x14ac:dyDescent="0.25">
      <c r="A15" s="14">
        <v>11</v>
      </c>
      <c r="B15" s="21" t="s">
        <v>31</v>
      </c>
      <c r="C15" s="20" t="s">
        <v>36</v>
      </c>
      <c r="D15" s="6" t="s">
        <v>10</v>
      </c>
      <c r="E15" s="5" t="s">
        <v>37</v>
      </c>
      <c r="F15" s="19">
        <v>2000</v>
      </c>
      <c r="G15" s="15">
        <v>61</v>
      </c>
      <c r="H15" s="15">
        <v>75</v>
      </c>
      <c r="I15" s="15">
        <v>77.5</v>
      </c>
      <c r="J15" s="15">
        <f t="shared" ref="J15" si="6">AVERAGE(G15,H15,I15)</f>
        <v>71.166666666666671</v>
      </c>
      <c r="K15" s="17">
        <f t="shared" ref="K15" si="7">ROUND(J15,2)</f>
        <v>71.17</v>
      </c>
      <c r="L15" s="18">
        <f t="shared" ref="L15" si="8">F15*K15</f>
        <v>142340</v>
      </c>
    </row>
    <row r="16" spans="1:12" ht="65.25" customHeight="1" x14ac:dyDescent="0.25">
      <c r="A16" s="14">
        <v>12</v>
      </c>
      <c r="B16" s="21" t="s">
        <v>32</v>
      </c>
      <c r="C16" s="20" t="s">
        <v>36</v>
      </c>
      <c r="D16" s="6" t="s">
        <v>10</v>
      </c>
      <c r="E16" s="5" t="s">
        <v>37</v>
      </c>
      <c r="F16" s="16">
        <v>2000</v>
      </c>
      <c r="G16" s="15">
        <v>61</v>
      </c>
      <c r="H16" s="15">
        <v>75</v>
      </c>
      <c r="I16" s="15">
        <v>77.5</v>
      </c>
      <c r="J16" s="15">
        <f t="shared" si="3"/>
        <v>71.166666666666671</v>
      </c>
      <c r="K16" s="17">
        <f t="shared" si="4"/>
        <v>71.17</v>
      </c>
      <c r="L16" s="18">
        <f t="shared" si="5"/>
        <v>142340</v>
      </c>
    </row>
    <row r="17" spans="1:12" x14ac:dyDescent="0.25">
      <c r="A17" s="25" t="s">
        <v>16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0">
        <f>SUM(L5:L16)</f>
        <v>738555</v>
      </c>
    </row>
    <row r="18" spans="1:12" x14ac:dyDescent="0.25">
      <c r="A18" s="1"/>
      <c r="B18" s="1"/>
      <c r="C18" s="7"/>
      <c r="D18" s="1"/>
      <c r="E18" s="1"/>
      <c r="F18" s="7"/>
      <c r="G18" s="7"/>
      <c r="H18" s="7"/>
      <c r="I18" s="7"/>
      <c r="J18" s="7"/>
      <c r="K18" s="7"/>
    </row>
    <row r="19" spans="1:12" x14ac:dyDescent="0.25">
      <c r="L19" s="11" t="s">
        <v>11</v>
      </c>
    </row>
  </sheetData>
  <autoFilter ref="A3:L17" xr:uid="{00000000-0001-0000-0000-000000000000}">
    <filterColumn colId="6" showButton="0"/>
    <filterColumn colId="7" showButton="0"/>
  </autoFilter>
  <mergeCells count="12">
    <mergeCell ref="A2:L2"/>
    <mergeCell ref="A1:L1"/>
    <mergeCell ref="A17:K17"/>
    <mergeCell ref="A3:A4"/>
    <mergeCell ref="B3:B4"/>
    <mergeCell ref="D3:D4"/>
    <mergeCell ref="E3:E4"/>
    <mergeCell ref="F3:F4"/>
    <mergeCell ref="G3:I3"/>
    <mergeCell ref="K3:K4"/>
    <mergeCell ref="L3:L4"/>
    <mergeCell ref="C3:C4"/>
  </mergeCells>
  <pageMargins left="0.70866141732283472" right="0.70866141732283472" top="0.74803149606299213" bottom="0.74803149606299213" header="0.31496062992125984" footer="0.31496062992125984"/>
  <pageSetup paperSize="9" scale="92" firstPageNumber="429496729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4"/>
  <sheetViews>
    <sheetView workbookViewId="0">
      <selection activeCell="D5" sqref="D5"/>
    </sheetView>
  </sheetViews>
  <sheetFormatPr defaultRowHeight="15" x14ac:dyDescent="0.25"/>
  <cols>
    <col min="4" max="4" width="30.42578125" customWidth="1"/>
  </cols>
  <sheetData>
    <row r="1" spans="4:4" x14ac:dyDescent="0.25">
      <c r="D1" s="4" t="s">
        <v>12</v>
      </c>
    </row>
    <row r="2" spans="4:4" x14ac:dyDescent="0.25">
      <c r="D2" s="2" t="s">
        <v>17</v>
      </c>
    </row>
    <row r="3" spans="4:4" x14ac:dyDescent="0.25">
      <c r="D3" s="4" t="s">
        <v>15</v>
      </c>
    </row>
    <row r="4" spans="4:4" ht="15.75" x14ac:dyDescent="0.25">
      <c r="D4" s="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Евгений Моторин</cp:lastModifiedBy>
  <cp:revision>1</cp:revision>
  <dcterms:created xsi:type="dcterms:W3CDTF">2006-09-28T05:33:49Z</dcterms:created>
  <dcterms:modified xsi:type="dcterms:W3CDTF">2026-04-02T05:43:53Z</dcterms:modified>
</cp:coreProperties>
</file>