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\\nas\01. Офис\08. Отдел закупок\Закупки\!!!ТОРГИ 2026!!!\10. Октябрь\в работе\39547 Конкурс СУБПОДРЯД - 71 332 381,65 руб\"/>
    </mc:Choice>
  </mc:AlternateContent>
  <xr:revisionPtr revIDLastSave="0" documentId="13_ncr:1_{AB25EB15-AD46-419D-96A1-75E258A1D1AE}" xr6:coauthVersionLast="47" xr6:coauthVersionMax="47" xr10:uidLastSave="{00000000-0000-0000-0000-000000000000}"/>
  <bookViews>
    <workbookView xWindow="3510" yWindow="735" windowWidth="20145" windowHeight="20865" tabRatio="500" xr2:uid="{00000000-000D-0000-FFFF-FFFF00000000}"/>
  </bookViews>
  <sheets>
    <sheet name="Расчет" sheetId="1" r:id="rId1"/>
  </sheets>
  <definedNames>
    <definedName name="Print_Titles" localSheetId="0">Расчет!$7:$7</definedName>
    <definedName name="_xlnm.Print_Area" localSheetId="0">Расчет!$A$1:$G$32</definedName>
  </definedNames>
  <calcPr calcId="191029" iterateDelta="1E-4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smNativeData">
      <pm:revision xmlns:pm="smNativeData" day="1782988637" val="1224" rev="124" rev64="64" revOS="3" revMin="124" revMax="0"/>
      <pm:docPrefs xmlns:pm="smNativeData" id="1782988637" fixedDigits="0" showNotice="1" showFrameBounds="1" autoChart="1" recalcOnPrint="1" recalcOnCopy="1" finalRounding="1" compatTextArt="1" tab="567" useDefinedPrintRange="1" printArea="currentSheet"/>
      <pm:compatibility xmlns:pm="smNativeData" id="1782988637" overlapCells="1"/>
      <pm:defCurrency xmlns:pm="smNativeData" id="1782988637"/>
    </ext>
  </extLst>
</workbook>
</file>

<file path=xl/calcChain.xml><?xml version="1.0" encoding="utf-8"?>
<calcChain xmlns="http://schemas.openxmlformats.org/spreadsheetml/2006/main">
  <c r="I28" i="1" l="1"/>
  <c r="T27" i="1"/>
  <c r="T28" i="1" s="1"/>
  <c r="T31" i="1" s="1"/>
  <c r="Q27" i="1"/>
  <c r="Q28" i="1" s="1"/>
  <c r="N27" i="1"/>
  <c r="N28" i="1" s="1"/>
  <c r="I27" i="1"/>
  <c r="O28" i="1" l="1"/>
  <c r="N31" i="1"/>
  <c r="Q22" i="1" l="1"/>
  <c r="T22" i="1" s="1"/>
  <c r="O22" i="1"/>
  <c r="L22" i="1"/>
  <c r="I22" i="1"/>
  <c r="G22" i="1"/>
  <c r="Q21" i="1"/>
  <c r="T21" i="1" s="1"/>
  <c r="O21" i="1"/>
  <c r="L21" i="1"/>
  <c r="I21" i="1"/>
  <c r="G21" i="1"/>
  <c r="Q20" i="1"/>
  <c r="R20" i="1" s="1"/>
  <c r="O20" i="1"/>
  <c r="L20" i="1"/>
  <c r="I20" i="1"/>
  <c r="G20" i="1"/>
  <c r="Q19" i="1"/>
  <c r="T19" i="1" s="1"/>
  <c r="O19" i="1"/>
  <c r="L19" i="1"/>
  <c r="I19" i="1"/>
  <c r="G19" i="1"/>
  <c r="Q18" i="1"/>
  <c r="T18" i="1" s="1"/>
  <c r="O18" i="1"/>
  <c r="L18" i="1"/>
  <c r="I18" i="1"/>
  <c r="G18" i="1"/>
  <c r="Q17" i="1"/>
  <c r="R17" i="1" s="1"/>
  <c r="O17" i="1"/>
  <c r="L17" i="1"/>
  <c r="I17" i="1"/>
  <c r="G17" i="1"/>
  <c r="T13" i="1"/>
  <c r="R13" i="1"/>
  <c r="L13" i="1"/>
  <c r="I13" i="1"/>
  <c r="G13" i="1"/>
  <c r="T12" i="1"/>
  <c r="R12" i="1"/>
  <c r="L12" i="1"/>
  <c r="I12" i="1"/>
  <c r="G12" i="1"/>
  <c r="T11" i="1"/>
  <c r="L11" i="1"/>
  <c r="U11" i="1" s="1"/>
  <c r="R10" i="1"/>
  <c r="L10" i="1"/>
  <c r="I10" i="1"/>
  <c r="G10" i="1"/>
  <c r="T9" i="1"/>
  <c r="O9" i="1"/>
  <c r="L9" i="1"/>
  <c r="I9" i="1"/>
  <c r="G9" i="1"/>
  <c r="A9" i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T20" i="1" l="1"/>
  <c r="O14" i="1"/>
  <c r="U13" i="1"/>
  <c r="R21" i="1"/>
  <c r="U21" i="1" s="1"/>
  <c r="G14" i="1"/>
  <c r="I23" i="1"/>
  <c r="U20" i="1"/>
  <c r="R18" i="1"/>
  <c r="U18" i="1" s="1"/>
  <c r="O23" i="1"/>
  <c r="L14" i="1"/>
  <c r="L23" i="1"/>
  <c r="I14" i="1"/>
  <c r="R14" i="1"/>
  <c r="T17" i="1"/>
  <c r="G23" i="1"/>
  <c r="G24" i="1" s="1"/>
  <c r="G25" i="1" s="1"/>
  <c r="U12" i="1"/>
  <c r="U10" i="1"/>
  <c r="U9" i="1"/>
  <c r="U17" i="1"/>
  <c r="R19" i="1"/>
  <c r="U19" i="1" s="1"/>
  <c r="R22" i="1"/>
  <c r="U22" i="1" s="1"/>
  <c r="I24" i="1" l="1"/>
  <c r="I25" i="1" s="1"/>
  <c r="I26" i="1" s="1"/>
  <c r="O24" i="1"/>
  <c r="O25" i="1" s="1"/>
  <c r="L24" i="1"/>
  <c r="L25" i="1" s="1"/>
  <c r="U14" i="1"/>
  <c r="U23" i="1"/>
  <c r="R23" i="1"/>
  <c r="G26" i="1" l="1"/>
  <c r="G27" i="1" s="1"/>
  <c r="G28" i="1" s="1"/>
  <c r="G29" i="1" s="1"/>
  <c r="G30" i="1" s="1"/>
  <c r="G31" i="1" s="1"/>
  <c r="R24" i="1"/>
  <c r="R25" i="1" s="1"/>
  <c r="U24" i="1"/>
  <c r="U25" i="1" s="1"/>
  <c r="R26" i="1" l="1"/>
</calcChain>
</file>

<file path=xl/sharedStrings.xml><?xml version="1.0" encoding="utf-8"?>
<sst xmlns="http://schemas.openxmlformats.org/spreadsheetml/2006/main" count="57" uniqueCount="51">
  <si>
    <t>Ведомость объемов и стоимости выполнения работ</t>
  </si>
  <si>
    <t>по содержанию автомобильной дороги   Подъезд к п. Лимбяяха</t>
  </si>
  <si>
    <t>№ п.п.</t>
  </si>
  <si>
    <t>Наименование работ</t>
  </si>
  <si>
    <t>Ед. изм.</t>
  </si>
  <si>
    <t>Объём работ на период</t>
  </si>
  <si>
    <t>Кол-во мес. в период (Циклич-ность за год)</t>
  </si>
  <si>
    <t>Укрупненный сметный норматив в текущих ценах на момент составления сметной докумен-  тации, руб.</t>
  </si>
  <si>
    <t>Всего, руб.</t>
  </si>
  <si>
    <t>Работы по ГК 678</t>
  </si>
  <si>
    <t>Выполненные работы по                    ГК 678 с 11.11.2025 по 18.06.2026</t>
  </si>
  <si>
    <t>Работы с 18.06.2026 по 31.07.2026</t>
  </si>
  <si>
    <t>Работы с 01.08.2026 по 10.11.2026</t>
  </si>
  <si>
    <t>Остаток</t>
  </si>
  <si>
    <t>1</t>
  </si>
  <si>
    <t>2</t>
  </si>
  <si>
    <t>3</t>
  </si>
  <si>
    <t>4</t>
  </si>
  <si>
    <t>5</t>
  </si>
  <si>
    <t>6</t>
  </si>
  <si>
    <t>7</t>
  </si>
  <si>
    <t>Глава 1. Нормативные работы</t>
  </si>
  <si>
    <t>Нормативные всесезонные работы на автомобильной дороге</t>
  </si>
  <si>
    <t>шт. знаков</t>
  </si>
  <si>
    <t>км в мес.</t>
  </si>
  <si>
    <t xml:space="preserve">Нормативное содержание автомобильной дороги  в зимний период                                                                            </t>
  </si>
  <si>
    <t>Нормативные всесезонные работы на мостах</t>
  </si>
  <si>
    <t>Текущий осмотр железобетонных мостов</t>
  </si>
  <si>
    <t xml:space="preserve">осмотр 1 моста </t>
  </si>
  <si>
    <t>Периодический осмотр мостов</t>
  </si>
  <si>
    <t>Итого нормативные работы</t>
  </si>
  <si>
    <t>Глава 2. Объемные работы</t>
  </si>
  <si>
    <t>Объемные работы всесезонные на автомобильной дороге</t>
  </si>
  <si>
    <t xml:space="preserve">Установка щитков дорожных знаков на желто-зелёном флуоресцентном фоне 900*900 мм </t>
  </si>
  <si>
    <t>шт.</t>
  </si>
  <si>
    <t xml:space="preserve">Установка отсутствующих щитков дорожных знаков </t>
  </si>
  <si>
    <t>Замена пластиковых сигнальных столбиков тип С1</t>
  </si>
  <si>
    <t>Установка недостающих пластиковых сигнальных столбиков тип С1</t>
  </si>
  <si>
    <t>Замена стоек дорожных знаков d-76 мм, толщ стенки 3,5мм, длина 4м</t>
  </si>
  <si>
    <t>Обозначение брошенных транспортных средств знаком индивидуального проектирования  на желто-зелёном флуоресцентном фоне с аварийным маяком светодиодным (автономного питания), 1000мм*1600мм</t>
  </si>
  <si>
    <t xml:space="preserve">Итого объемные работы всесезонные на автомобильной дороге </t>
  </si>
  <si>
    <t>Итого объемные работы</t>
  </si>
  <si>
    <t>Итого по разделам</t>
  </si>
  <si>
    <t>Резерв средств на непредвиденные работы и затраты 1,5%</t>
  </si>
  <si>
    <r>
      <t>Индекс-дефлятор К</t>
    </r>
    <r>
      <rPr>
        <vertAlign val="subscript"/>
        <sz val="12"/>
        <rFont val="Liberation Sans"/>
        <family val="1"/>
      </rPr>
      <t>деф.2026-2027</t>
    </r>
  </si>
  <si>
    <t>Место выполнения работ: Ямало-Ненецкий автономный округ, автомобильная дорога Подъезд к п.
Лимбяяха км 0+000 — км 5+340</t>
  </si>
  <si>
    <r>
      <t>Итого по расчету (С</t>
    </r>
    <r>
      <rPr>
        <b/>
        <vertAlign val="subscript"/>
        <sz val="11"/>
        <color rgb="FF000000"/>
        <rFont val="Liberation Sans"/>
        <charset val="204"/>
      </rPr>
      <t>2026-2027</t>
    </r>
    <r>
      <rPr>
        <b/>
        <sz val="11"/>
        <color rgb="FF000000"/>
        <rFont val="Liberation Sans"/>
        <family val="1"/>
      </rPr>
      <t>)</t>
    </r>
  </si>
  <si>
    <t>Договорной коэффициент</t>
  </si>
  <si>
    <t>Итого с НДС-22%</t>
  </si>
  <si>
    <t>в т.ч. НДС-22%</t>
  </si>
  <si>
    <t xml:space="preserve">Приложение № 2.2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</si>
</sst>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-* #,##0.00_-;\-* #,##0.00_-;_-* &quot;-&quot;??_-;_-@_-"/>
    <numFmt numFmtId="164" formatCode="_-* #,##0_р_._-;\-* #,##0_р_._-;_-* &quot;-&quot;_р_._-;_-@_-"/>
    <numFmt numFmtId="165" formatCode="_-* #,##0.00_р_._-;\-* #,##0.00_р_._-;_-* &quot;-&quot;??_р_._-;_-@_-"/>
    <numFmt numFmtId="166" formatCode="_-* #,##0.000_р_._-;\-* #,##0.000_р_._-;_-* &quot;-&quot;??_р_._-;_-@_-"/>
    <numFmt numFmtId="167" formatCode="_-* #,##0.000000_р_._-;\-* #,##0.000000_р_._-;_-* &quot;-&quot;??_р_._-;_-@_-"/>
    <numFmt numFmtId="168" formatCode="_-* #,##0_р_._-;\-* #,##0_р_._-;_-* &quot;-&quot;??_р_._-;_-@_-"/>
    <numFmt numFmtId="169" formatCode="#,##0.0000000"/>
    <numFmt numFmtId="170" formatCode="#,##0.00_ ;\-#,##0.00\ "/>
    <numFmt numFmtId="171" formatCode="#,##0.00_ ;&quot;-&quot;#,##0.00&quot; &quot;"/>
    <numFmt numFmtId="172" formatCode="0.0000"/>
    <numFmt numFmtId="174" formatCode="_-* #,##0.0000_р_._-;\-* #,##0.0000_р_._-;_-* &quot;-&quot;??_р_._-;_-@_-"/>
    <numFmt numFmtId="175" formatCode="#,##0_ ;\-#,##0\ "/>
    <numFmt numFmtId="176" formatCode="_-* #,##0.0000_р_._-;&quot;-&quot;* #,##0.0000_р_._-;_-* &quot;-&quot;??_р_._-;_-@_-"/>
  </numFmts>
  <fonts count="22">
    <font>
      <sz val="10"/>
      <color rgb="FF000000"/>
      <name val="Arial Cyr"/>
      <family val="1"/>
      <charset val="204"/>
    </font>
    <font>
      <b/>
      <sz val="12"/>
      <color rgb="FF000000"/>
      <name val="Arial"/>
      <family val="1"/>
    </font>
    <font>
      <sz val="11"/>
      <color rgb="FF000000"/>
      <name val="Calibri"/>
      <family val="1"/>
    </font>
    <font>
      <u/>
      <sz val="10"/>
      <color rgb="FF800080"/>
      <name val="Arial Cyr"/>
      <family val="1"/>
      <charset val="204"/>
    </font>
    <font>
      <sz val="11"/>
      <color rgb="FF006100"/>
      <name val="Calibri"/>
      <family val="1"/>
    </font>
    <font>
      <sz val="12"/>
      <color rgb="FF000000"/>
      <name val="Liberation Sans"/>
      <family val="1"/>
    </font>
    <font>
      <sz val="11"/>
      <color rgb="FFFFFF00"/>
      <name val="Times New Roman"/>
      <family val="1"/>
    </font>
    <font>
      <sz val="11"/>
      <color rgb="FF000000"/>
      <name val="Times New Roman"/>
      <family val="1"/>
    </font>
    <font>
      <sz val="11"/>
      <color rgb="FF000000"/>
      <name val="Liberation Sans"/>
      <family val="1"/>
    </font>
    <font>
      <b/>
      <sz val="12"/>
      <color rgb="FF000000"/>
      <name val="Liberation Sans"/>
      <family val="1"/>
    </font>
    <font>
      <b/>
      <sz val="11"/>
      <color rgb="FF000000"/>
      <name val="Liberation Sans"/>
      <family val="1"/>
    </font>
    <font>
      <b/>
      <sz val="11"/>
      <color rgb="FF000000"/>
      <name val="Times New Roman"/>
      <family val="1"/>
    </font>
    <font>
      <b/>
      <sz val="11"/>
      <color rgb="FFFFFF00"/>
      <name val="Times New Roman"/>
      <family val="1"/>
    </font>
    <font>
      <sz val="11"/>
      <color rgb="FF000000"/>
      <name val="Arial Cyr"/>
      <family val="1"/>
      <charset val="204"/>
    </font>
    <font>
      <sz val="10"/>
      <color rgb="FF000000"/>
      <name val="Liberation Sans"/>
      <family val="1"/>
    </font>
    <font>
      <sz val="9"/>
      <color rgb="FF000000"/>
      <name val="Liberation Sans"/>
      <family val="1"/>
    </font>
    <font>
      <b/>
      <sz val="12"/>
      <color rgb="FFFF0000"/>
      <name val="Liberation Sans"/>
      <family val="1"/>
    </font>
    <font>
      <sz val="12"/>
      <color rgb="FFFF0000"/>
      <name val="Liberation Sans"/>
      <family val="1"/>
    </font>
    <font>
      <sz val="10"/>
      <color rgb="FF000000"/>
      <name val="Arial Cyr"/>
      <family val="1"/>
      <charset val="204"/>
    </font>
    <font>
      <vertAlign val="subscript"/>
      <sz val="12"/>
      <name val="Liberation Sans"/>
      <family val="1"/>
    </font>
    <font>
      <b/>
      <sz val="11"/>
      <color rgb="FF000000"/>
      <name val="Liberation Sans"/>
      <charset val="204"/>
    </font>
    <font>
      <b/>
      <vertAlign val="subscript"/>
      <sz val="11"/>
      <color rgb="FF000000"/>
      <name val="Liberation Sans"/>
      <charset val="204"/>
    </font>
  </fonts>
  <fills count="3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6EFCE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DCE6F1"/>
        <bgColor rgb="FFFFFFFF"/>
      </patternFill>
    </fill>
    <fill>
      <patternFill patternType="solid">
        <fgColor rgb="FFEBF1D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DCE6F1"/>
        <bgColor rgb="FFFFFFFF"/>
      </patternFill>
    </fill>
    <fill>
      <patternFill patternType="solid">
        <fgColor rgb="FFEBF1DC"/>
        <bgColor rgb="FFFFFFFF"/>
      </patternFill>
    </fill>
    <fill>
      <patternFill patternType="solid">
        <fgColor rgb="FFDCE6F1"/>
        <bgColor rgb="FFFFFFFF"/>
      </patternFill>
    </fill>
    <fill>
      <patternFill patternType="solid">
        <fgColor rgb="FFEBF1DC"/>
        <bgColor rgb="FFFFFFFF"/>
      </patternFill>
    </fill>
    <fill>
      <patternFill patternType="solid">
        <fgColor rgb="FFDCE6F1"/>
        <bgColor rgb="FFFFFFFF"/>
      </patternFill>
    </fill>
    <fill>
      <patternFill patternType="solid">
        <fgColor rgb="FFEBF1D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DCE6F1"/>
        <bgColor rgb="FFFFFFFF"/>
      </patternFill>
    </fill>
    <fill>
      <patternFill patternType="solid">
        <fgColor rgb="FFDCE6F1"/>
        <bgColor rgb="FFFFFFFF"/>
      </patternFill>
    </fill>
    <fill>
      <patternFill patternType="solid">
        <fgColor rgb="FFDCE6F1"/>
        <bgColor rgb="FFFFFFFF"/>
      </patternFill>
    </fill>
    <fill>
      <patternFill patternType="solid">
        <fgColor rgb="FFDCE6F1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EBF1DC"/>
        <bgColor rgb="FFFFFFFF"/>
      </patternFill>
    </fill>
    <fill>
      <patternFill patternType="solid">
        <fgColor rgb="FFEBF1DC"/>
        <bgColor rgb="FFFFFFFF"/>
      </patternFill>
    </fill>
    <fill>
      <patternFill patternType="solid">
        <fgColor rgb="FFEBF1DC"/>
        <bgColor rgb="FFFFFFFF"/>
      </patternFill>
    </fill>
    <fill>
      <patternFill patternType="solid">
        <fgColor rgb="FFEBF1DC"/>
        <bgColor rgb="FFFFFFFF"/>
      </patternFill>
    </fill>
    <fill>
      <patternFill patternType="solid">
        <fgColor rgb="FFFFFF00"/>
        <bgColor rgb="FFFFFFFF"/>
      </patternFill>
    </fill>
  </fills>
  <borders count="3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2" borderId="1">
      <alignment horizontal="center" vertical="center"/>
    </xf>
    <xf numFmtId="0" fontId="2" fillId="0" borderId="0"/>
    <xf numFmtId="0" fontId="2" fillId="0" borderId="0"/>
    <xf numFmtId="0" fontId="3" fillId="0" borderId="0"/>
    <xf numFmtId="164" fontId="18" fillId="0" borderId="0"/>
    <xf numFmtId="165" fontId="18" fillId="0" borderId="0"/>
    <xf numFmtId="0" fontId="4" fillId="3" borderId="2"/>
    <xf numFmtId="43" fontId="18" fillId="0" borderId="0" applyFont="0" applyFill="0" applyBorder="0" applyAlignment="0" applyProtection="0"/>
  </cellStyleXfs>
  <cellXfs count="179">
    <xf numFmtId="0" fontId="0" fillId="0" borderId="0" xfId="0"/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166" fontId="5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4" borderId="3" xfId="0" applyFont="1" applyFill="1" applyBorder="1" applyAlignment="1">
      <alignment vertical="center"/>
    </xf>
    <xf numFmtId="2" fontId="6" fillId="4" borderId="3" xfId="0" applyNumberFormat="1" applyFont="1" applyFill="1" applyBorder="1"/>
    <xf numFmtId="4" fontId="6" fillId="4" borderId="3" xfId="0" applyNumberFormat="1" applyFont="1" applyFill="1" applyBorder="1"/>
    <xf numFmtId="0" fontId="6" fillId="4" borderId="3" xfId="0" applyFont="1" applyFill="1" applyBorder="1" applyAlignment="1">
      <alignment vertical="center"/>
    </xf>
    <xf numFmtId="0" fontId="5" fillId="4" borderId="3" xfId="0" applyFont="1" applyFill="1" applyBorder="1"/>
    <xf numFmtId="2" fontId="6" fillId="4" borderId="3" xfId="0" applyNumberFormat="1" applyFont="1" applyFill="1" applyBorder="1" applyAlignment="1">
      <alignment wrapText="1"/>
    </xf>
    <xf numFmtId="0" fontId="7" fillId="0" borderId="0" xfId="0" applyFont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6" borderId="6" xfId="0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8" fillId="0" borderId="4" xfId="0" applyFont="1" applyFill="1" applyBorder="1" applyAlignment="1">
      <alignment horizontal="center"/>
    </xf>
    <xf numFmtId="0" fontId="10" fillId="7" borderId="7" xfId="0" applyFont="1" applyFill="1" applyBorder="1"/>
    <xf numFmtId="0" fontId="10" fillId="0" borderId="4" xfId="0" applyFont="1" applyFill="1" applyBorder="1"/>
    <xf numFmtId="166" fontId="10" fillId="0" borderId="4" xfId="0" applyNumberFormat="1" applyFont="1" applyFill="1" applyBorder="1"/>
    <xf numFmtId="0" fontId="10" fillId="0" borderId="4" xfId="0" applyFont="1" applyFill="1" applyBorder="1" applyAlignment="1">
      <alignment horizontal="center"/>
    </xf>
    <xf numFmtId="0" fontId="12" fillId="0" borderId="4" xfId="0" applyFont="1" applyFill="1" applyBorder="1" applyAlignment="1">
      <alignment vertical="center"/>
    </xf>
    <xf numFmtId="0" fontId="11" fillId="5" borderId="5" xfId="0" applyFont="1" applyFill="1" applyBorder="1" applyAlignment="1">
      <alignment vertical="center"/>
    </xf>
    <xf numFmtId="0" fontId="11" fillId="0" borderId="8" xfId="0" applyFont="1" applyFill="1" applyBorder="1" applyAlignment="1">
      <alignment vertical="center"/>
    </xf>
    <xf numFmtId="0" fontId="11" fillId="0" borderId="4" xfId="0" applyFont="1" applyFill="1" applyBorder="1" applyAlignment="1">
      <alignment vertical="center"/>
    </xf>
    <xf numFmtId="0" fontId="11" fillId="6" borderId="6" xfId="0" applyFont="1" applyFill="1" applyBorder="1" applyAlignment="1">
      <alignment vertical="center"/>
    </xf>
    <xf numFmtId="0" fontId="13" fillId="0" borderId="0" xfId="0" applyFont="1"/>
    <xf numFmtId="1" fontId="8" fillId="0" borderId="4" xfId="0" applyNumberFormat="1" applyFont="1" applyFill="1" applyBorder="1" applyAlignment="1">
      <alignment horizontal="center"/>
    </xf>
    <xf numFmtId="49" fontId="8" fillId="0" borderId="4" xfId="3" applyNumberFormat="1" applyFont="1" applyFill="1" applyBorder="1" applyAlignment="1" applyProtection="1">
      <alignment wrapText="1"/>
      <protection locked="0"/>
    </xf>
    <xf numFmtId="165" fontId="14" fillId="0" borderId="4" xfId="5" applyNumberFormat="1" applyFont="1" applyFill="1" applyBorder="1" applyAlignment="1">
      <alignment horizontal="center" wrapText="1"/>
    </xf>
    <xf numFmtId="0" fontId="8" fillId="0" borderId="4" xfId="0" applyFont="1" applyFill="1" applyBorder="1"/>
    <xf numFmtId="167" fontId="8" fillId="7" borderId="7" xfId="5" applyNumberFormat="1" applyFont="1" applyFill="1" applyBorder="1" applyAlignment="1">
      <alignment horizontal="right"/>
    </xf>
    <xf numFmtId="4" fontId="8" fillId="0" borderId="4" xfId="0" applyNumberFormat="1" applyFont="1" applyFill="1" applyBorder="1" applyAlignment="1">
      <alignment horizontal="right"/>
    </xf>
    <xf numFmtId="0" fontId="8" fillId="0" borderId="9" xfId="0" applyFont="1" applyFill="1" applyBorder="1"/>
    <xf numFmtId="0" fontId="8" fillId="8" borderId="10" xfId="0" applyFont="1" applyFill="1" applyBorder="1"/>
    <xf numFmtId="4" fontId="8" fillId="5" borderId="5" xfId="0" applyNumberFormat="1" applyFont="1" applyFill="1" applyBorder="1" applyAlignment="1">
      <alignment horizontal="right"/>
    </xf>
    <xf numFmtId="0" fontId="13" fillId="6" borderId="6" xfId="0" applyFont="1" applyFill="1" applyBorder="1"/>
    <xf numFmtId="0" fontId="13" fillId="0" borderId="4" xfId="0" applyFont="1" applyFill="1" applyBorder="1"/>
    <xf numFmtId="4" fontId="13" fillId="0" borderId="4" xfId="0" applyNumberFormat="1" applyFont="1" applyFill="1" applyBorder="1"/>
    <xf numFmtId="2" fontId="8" fillId="0" borderId="4" xfId="3" applyNumberFormat="1" applyFont="1" applyFill="1" applyBorder="1" applyAlignment="1" applyProtection="1">
      <alignment horizontal="left" wrapText="1"/>
      <protection locked="0"/>
    </xf>
    <xf numFmtId="165" fontId="14" fillId="0" borderId="4" xfId="5" applyNumberFormat="1" applyFont="1" applyFill="1" applyBorder="1" applyAlignment="1">
      <alignment horizontal="center" vertical="center" wrapText="1"/>
    </xf>
    <xf numFmtId="0" fontId="8" fillId="0" borderId="11" xfId="0" applyFont="1" applyFill="1" applyBorder="1"/>
    <xf numFmtId="0" fontId="8" fillId="5" borderId="5" xfId="0" applyFont="1" applyFill="1" applyBorder="1"/>
    <xf numFmtId="4" fontId="13" fillId="6" borderId="6" xfId="0" applyNumberFormat="1" applyFont="1" applyFill="1" applyBorder="1"/>
    <xf numFmtId="0" fontId="14" fillId="0" borderId="4" xfId="0" applyFont="1" applyFill="1" applyBorder="1" applyAlignment="1">
      <alignment horizontal="center"/>
    </xf>
    <xf numFmtId="167" fontId="8" fillId="0" borderId="4" xfId="5" applyNumberFormat="1" applyFont="1" applyFill="1" applyBorder="1" applyAlignment="1">
      <alignment horizontal="right"/>
    </xf>
    <xf numFmtId="49" fontId="8" fillId="0" borderId="4" xfId="0" applyNumberFormat="1" applyFont="1" applyFill="1" applyBorder="1" applyAlignment="1">
      <alignment wrapText="1"/>
    </xf>
    <xf numFmtId="0" fontId="14" fillId="0" borderId="4" xfId="0" applyFont="1" applyFill="1" applyBorder="1" applyAlignment="1">
      <alignment horizontal="center" wrapText="1"/>
    </xf>
    <xf numFmtId="49" fontId="8" fillId="0" borderId="4" xfId="0" applyNumberFormat="1" applyFont="1" applyFill="1" applyBorder="1"/>
    <xf numFmtId="0" fontId="15" fillId="0" borderId="4" xfId="0" applyFont="1" applyFill="1" applyBorder="1" applyAlignment="1">
      <alignment horizontal="center" wrapText="1"/>
    </xf>
    <xf numFmtId="0" fontId="10" fillId="0" borderId="4" xfId="0" applyFont="1" applyFill="1" applyBorder="1" applyAlignment="1">
      <alignment wrapText="1"/>
    </xf>
    <xf numFmtId="165" fontId="8" fillId="0" borderId="4" xfId="5" applyNumberFormat="1" applyFont="1" applyFill="1" applyBorder="1" applyAlignment="1">
      <alignment horizontal="center" wrapText="1"/>
    </xf>
    <xf numFmtId="168" fontId="8" fillId="0" borderId="4" xfId="5" applyNumberFormat="1" applyFont="1" applyFill="1" applyBorder="1" applyAlignment="1">
      <alignment horizontal="center" wrapText="1"/>
    </xf>
    <xf numFmtId="165" fontId="8" fillId="0" borderId="4" xfId="5" applyNumberFormat="1" applyFont="1" applyFill="1" applyBorder="1" applyAlignment="1">
      <alignment horizontal="center"/>
    </xf>
    <xf numFmtId="4" fontId="10" fillId="0" borderId="4" xfId="5" applyNumberFormat="1" applyFont="1" applyFill="1" applyBorder="1" applyAlignment="1">
      <alignment horizontal="right"/>
    </xf>
    <xf numFmtId="4" fontId="10" fillId="5" borderId="5" xfId="5" applyNumberFormat="1" applyFont="1" applyFill="1" applyBorder="1" applyAlignment="1">
      <alignment horizontal="right"/>
    </xf>
    <xf numFmtId="0" fontId="13" fillId="0" borderId="12" xfId="0" applyFont="1" applyFill="1" applyBorder="1"/>
    <xf numFmtId="0" fontId="13" fillId="9" borderId="13" xfId="0" applyFont="1" applyFill="1" applyBorder="1"/>
    <xf numFmtId="4" fontId="10" fillId="6" borderId="6" xfId="5" applyNumberFormat="1" applyFont="1" applyFill="1" applyBorder="1" applyAlignment="1">
      <alignment horizontal="right"/>
    </xf>
    <xf numFmtId="167" fontId="10" fillId="0" borderId="4" xfId="0" applyNumberFormat="1" applyFont="1" applyFill="1" applyBorder="1" applyAlignment="1">
      <alignment horizontal="right"/>
    </xf>
    <xf numFmtId="4" fontId="10" fillId="0" borderId="4" xfId="0" applyNumberFormat="1" applyFont="1" applyFill="1" applyBorder="1" applyAlignment="1">
      <alignment horizontal="right"/>
    </xf>
    <xf numFmtId="165" fontId="11" fillId="0" borderId="4" xfId="0" applyNumberFormat="1" applyFont="1" applyFill="1" applyBorder="1" applyAlignment="1">
      <alignment vertical="center"/>
    </xf>
    <xf numFmtId="169" fontId="7" fillId="0" borderId="14" xfId="0" applyNumberFormat="1" applyFont="1" applyFill="1" applyBorder="1" applyAlignment="1">
      <alignment vertical="center"/>
    </xf>
    <xf numFmtId="0" fontId="11" fillId="10" borderId="15" xfId="0" applyFont="1" applyFill="1" applyBorder="1" applyAlignment="1">
      <alignment vertical="center"/>
    </xf>
    <xf numFmtId="0" fontId="11" fillId="0" borderId="14" xfId="0" applyFont="1" applyFill="1" applyBorder="1" applyAlignment="1">
      <alignment vertical="center"/>
    </xf>
    <xf numFmtId="0" fontId="11" fillId="11" borderId="16" xfId="0" applyFont="1" applyFill="1" applyBorder="1" applyAlignment="1">
      <alignment vertical="center"/>
    </xf>
    <xf numFmtId="165" fontId="11" fillId="0" borderId="8" xfId="0" applyNumberFormat="1" applyFont="1" applyFill="1" applyBorder="1" applyAlignment="1">
      <alignment vertical="center"/>
    </xf>
    <xf numFmtId="169" fontId="7" fillId="0" borderId="4" xfId="0" applyNumberFormat="1" applyFont="1" applyFill="1" applyBorder="1" applyAlignment="1">
      <alignment vertical="center"/>
    </xf>
    <xf numFmtId="0" fontId="11" fillId="12" borderId="17" xfId="0" applyFont="1" applyFill="1" applyBorder="1" applyAlignment="1">
      <alignment vertical="center"/>
    </xf>
    <xf numFmtId="0" fontId="11" fillId="13" borderId="18" xfId="0" applyFont="1" applyFill="1" applyBorder="1" applyAlignment="1">
      <alignment vertical="center"/>
    </xf>
    <xf numFmtId="0" fontId="8" fillId="0" borderId="4" xfId="0" applyFont="1" applyFill="1" applyBorder="1" applyAlignment="1">
      <alignment horizontal="right"/>
    </xf>
    <xf numFmtId="167" fontId="8" fillId="0" borderId="4" xfId="0" applyNumberFormat="1" applyFont="1" applyFill="1" applyBorder="1" applyAlignment="1">
      <alignment horizontal="right"/>
    </xf>
    <xf numFmtId="0" fontId="8" fillId="0" borderId="11" xfId="0" applyFont="1" applyFill="1" applyBorder="1" applyAlignment="1">
      <alignment horizontal="right"/>
    </xf>
    <xf numFmtId="170" fontId="8" fillId="7" borderId="7" xfId="5" applyNumberFormat="1" applyFont="1" applyFill="1" applyBorder="1"/>
    <xf numFmtId="0" fontId="7" fillId="14" borderId="19" xfId="0" applyFont="1" applyFill="1" applyBorder="1" applyAlignment="1">
      <alignment vertical="center"/>
    </xf>
    <xf numFmtId="0" fontId="8" fillId="5" borderId="5" xfId="0" applyFont="1" applyFill="1" applyBorder="1" applyAlignment="1">
      <alignment horizontal="right"/>
    </xf>
    <xf numFmtId="170" fontId="8" fillId="5" borderId="5" xfId="5" applyNumberFormat="1" applyFont="1" applyFill="1" applyBorder="1"/>
    <xf numFmtId="0" fontId="8" fillId="7" borderId="7" xfId="0" applyFont="1" applyFill="1" applyBorder="1"/>
    <xf numFmtId="170" fontId="8" fillId="4" borderId="3" xfId="5" applyNumberFormat="1" applyFont="1" applyFill="1" applyBorder="1"/>
    <xf numFmtId="0" fontId="8" fillId="6" borderId="6" xfId="0" applyFont="1" applyFill="1" applyBorder="1"/>
    <xf numFmtId="170" fontId="8" fillId="6" borderId="6" xfId="5" applyNumberFormat="1" applyFont="1" applyFill="1" applyBorder="1"/>
    <xf numFmtId="2" fontId="8" fillId="7" borderId="7" xfId="0" applyNumberFormat="1" applyFont="1" applyFill="1" applyBorder="1"/>
    <xf numFmtId="9" fontId="8" fillId="0" borderId="4" xfId="0" applyNumberFormat="1" applyFont="1" applyFill="1" applyBorder="1" applyAlignment="1">
      <alignment horizontal="center" wrapText="1"/>
    </xf>
    <xf numFmtId="0" fontId="8" fillId="4" borderId="3" xfId="0" applyFont="1" applyFill="1" applyBorder="1"/>
    <xf numFmtId="9" fontId="8" fillId="0" borderId="4" xfId="0" applyNumberFormat="1" applyFont="1" applyFill="1" applyBorder="1" applyAlignment="1">
      <alignment horizontal="center"/>
    </xf>
    <xf numFmtId="165" fontId="6" fillId="0" borderId="20" xfId="0" applyNumberFormat="1" applyFont="1" applyFill="1" applyBorder="1" applyAlignment="1">
      <alignment vertical="center"/>
    </xf>
    <xf numFmtId="0" fontId="7" fillId="5" borderId="5" xfId="0" applyFont="1" applyFill="1" applyBorder="1" applyAlignment="1">
      <alignment vertical="center"/>
    </xf>
    <xf numFmtId="4" fontId="10" fillId="5" borderId="5" xfId="0" applyNumberFormat="1" applyFont="1" applyFill="1" applyBorder="1" applyAlignment="1">
      <alignment horizontal="right"/>
    </xf>
    <xf numFmtId="0" fontId="7" fillId="0" borderId="14" xfId="0" applyFont="1" applyFill="1" applyBorder="1" applyAlignment="1">
      <alignment vertical="center"/>
    </xf>
    <xf numFmtId="0" fontId="7" fillId="6" borderId="6" xfId="0" applyFont="1" applyFill="1" applyBorder="1" applyAlignment="1">
      <alignment vertical="center"/>
    </xf>
    <xf numFmtId="4" fontId="10" fillId="6" borderId="6" xfId="0" applyNumberFormat="1" applyFont="1" applyFill="1" applyBorder="1" applyAlignment="1">
      <alignment horizontal="right"/>
    </xf>
    <xf numFmtId="0" fontId="7" fillId="0" borderId="4" xfId="0" applyFont="1" applyFill="1" applyBorder="1" applyAlignment="1">
      <alignment vertical="center"/>
    </xf>
    <xf numFmtId="165" fontId="6" fillId="0" borderId="12" xfId="0" applyNumberFormat="1" applyFont="1" applyFill="1" applyBorder="1" applyAlignment="1">
      <alignment vertical="center"/>
    </xf>
    <xf numFmtId="49" fontId="10" fillId="0" borderId="4" xfId="0" applyNumberFormat="1" applyFont="1" applyFill="1" applyBorder="1" applyAlignment="1">
      <alignment wrapText="1"/>
    </xf>
    <xf numFmtId="4" fontId="10" fillId="13" borderId="18" xfId="0" applyNumberFormat="1" applyFont="1" applyFill="1" applyBorder="1" applyAlignment="1">
      <alignment horizontal="right"/>
    </xf>
    <xf numFmtId="170" fontId="8" fillId="7" borderId="7" xfId="7" applyNumberFormat="1" applyFont="1" applyFill="1" applyBorder="1" applyAlignment="1">
      <alignment horizontal="right" vertical="center"/>
    </xf>
    <xf numFmtId="4" fontId="8" fillId="16" borderId="23" xfId="7" applyNumberFormat="1" applyFont="1" applyFill="1" applyBorder="1" applyAlignment="1">
      <alignment vertical="center"/>
    </xf>
    <xf numFmtId="170" fontId="8" fillId="15" borderId="21" xfId="7" applyNumberFormat="1" applyFont="1" applyFill="1" applyBorder="1" applyAlignment="1">
      <alignment horizontal="right" vertical="center"/>
    </xf>
    <xf numFmtId="4" fontId="5" fillId="4" borderId="3" xfId="7" applyNumberFormat="1" applyFont="1" applyFill="1" applyBorder="1" applyAlignment="1">
      <alignment horizontal="right" vertical="center"/>
    </xf>
    <xf numFmtId="0" fontId="5" fillId="5" borderId="5" xfId="0" applyFont="1" applyFill="1" applyBorder="1"/>
    <xf numFmtId="2" fontId="5" fillId="5" borderId="5" xfId="0" applyNumberFormat="1" applyFont="1" applyFill="1" applyBorder="1"/>
    <xf numFmtId="0" fontId="5" fillId="7" borderId="7" xfId="0" applyFont="1" applyFill="1" applyBorder="1"/>
    <xf numFmtId="2" fontId="5" fillId="7" borderId="7" xfId="0" applyNumberFormat="1" applyFont="1" applyFill="1" applyBorder="1"/>
    <xf numFmtId="0" fontId="5" fillId="9" borderId="13" xfId="0" applyFont="1" applyFill="1" applyBorder="1"/>
    <xf numFmtId="170" fontId="8" fillId="13" borderId="18" xfId="7" applyNumberFormat="1" applyFont="1" applyFill="1" applyBorder="1" applyAlignment="1">
      <alignment horizontal="right" vertical="center"/>
    </xf>
    <xf numFmtId="4" fontId="5" fillId="4" borderId="3" xfId="0" applyNumberFormat="1" applyFont="1" applyFill="1" applyBorder="1"/>
    <xf numFmtId="0" fontId="5" fillId="0" borderId="0" xfId="0" applyFont="1"/>
    <xf numFmtId="49" fontId="17" fillId="0" borderId="0" xfId="0" applyNumberFormat="1" applyFont="1" applyAlignment="1">
      <alignment horizontal="left" vertical="center"/>
    </xf>
    <xf numFmtId="49" fontId="17" fillId="0" borderId="0" xfId="0" applyNumberFormat="1" applyFont="1" applyAlignment="1">
      <alignment vertical="center"/>
    </xf>
    <xf numFmtId="0" fontId="17" fillId="0" borderId="0" xfId="4" applyFont="1" applyAlignment="1">
      <alignment horizontal="left"/>
    </xf>
    <xf numFmtId="172" fontId="17" fillId="4" borderId="3" xfId="0" applyNumberFormat="1" applyFont="1" applyFill="1" applyBorder="1" applyAlignment="1">
      <alignment horizontal="left"/>
    </xf>
    <xf numFmtId="0" fontId="5" fillId="0" borderId="0" xfId="0" applyFont="1" applyAlignment="1">
      <alignment horizontal="left"/>
    </xf>
    <xf numFmtId="0" fontId="14" fillId="0" borderId="0" xfId="0" applyFont="1"/>
    <xf numFmtId="4" fontId="5" fillId="0" borderId="0" xfId="0" applyNumberFormat="1" applyFont="1" applyAlignment="1">
      <alignment horizontal="left"/>
    </xf>
    <xf numFmtId="49" fontId="5" fillId="0" borderId="0" xfId="0" applyNumberFormat="1" applyFont="1"/>
    <xf numFmtId="4" fontId="5" fillId="24" borderId="3" xfId="0" applyNumberFormat="1" applyFont="1" applyFill="1" applyBorder="1"/>
    <xf numFmtId="0" fontId="5" fillId="24" borderId="3" xfId="0" applyFont="1" applyFill="1" applyBorder="1"/>
    <xf numFmtId="49" fontId="10" fillId="0" borderId="36" xfId="0" applyNumberFormat="1" applyFont="1" applyBorder="1" applyAlignment="1">
      <alignment wrapText="1"/>
    </xf>
    <xf numFmtId="165" fontId="8" fillId="24" borderId="36" xfId="7" applyNumberFormat="1" applyFont="1" applyFill="1" applyBorder="1" applyAlignment="1">
      <alignment vertical="center"/>
    </xf>
    <xf numFmtId="168" fontId="8" fillId="24" borderId="36" xfId="7" applyNumberFormat="1" applyFont="1" applyFill="1" applyBorder="1" applyAlignment="1">
      <alignment vertical="center"/>
    </xf>
    <xf numFmtId="171" fontId="20" fillId="24" borderId="36" xfId="7" applyNumberFormat="1" applyFont="1" applyFill="1" applyBorder="1" applyAlignment="1">
      <alignment vertical="center"/>
    </xf>
    <xf numFmtId="4" fontId="5" fillId="24" borderId="3" xfId="7" applyNumberFormat="1" applyFont="1" applyFill="1" applyBorder="1" applyAlignment="1">
      <alignment horizontal="right" vertical="center"/>
    </xf>
    <xf numFmtId="175" fontId="7" fillId="0" borderId="0" xfId="5" applyNumberFormat="1" applyFont="1" applyAlignment="1">
      <alignment vertical="center"/>
    </xf>
    <xf numFmtId="168" fontId="17" fillId="24" borderId="36" xfId="7" applyNumberFormat="1" applyFont="1" applyFill="1" applyBorder="1" applyAlignment="1">
      <alignment horizontal="center" vertical="center"/>
    </xf>
    <xf numFmtId="4" fontId="8" fillId="24" borderId="22" xfId="0" applyNumberFormat="1" applyFont="1" applyFill="1" applyBorder="1"/>
    <xf numFmtId="0" fontId="5" fillId="29" borderId="3" xfId="0" applyFont="1" applyFill="1" applyBorder="1"/>
    <xf numFmtId="0" fontId="5" fillId="24" borderId="36" xfId="0" applyFont="1" applyFill="1" applyBorder="1"/>
    <xf numFmtId="49" fontId="5" fillId="0" borderId="36" xfId="0" applyNumberFormat="1" applyFont="1" applyBorder="1" applyAlignment="1">
      <alignment wrapText="1"/>
    </xf>
    <xf numFmtId="174" fontId="8" fillId="24" borderId="36" xfId="7" applyNumberFormat="1" applyFont="1" applyFill="1" applyBorder="1" applyAlignment="1">
      <alignment vertical="center"/>
    </xf>
    <xf numFmtId="43" fontId="8" fillId="24" borderId="21" xfId="8" applyFont="1" applyFill="1" applyBorder="1" applyAlignment="1">
      <alignment vertical="center"/>
    </xf>
    <xf numFmtId="4" fontId="17" fillId="24" borderId="3" xfId="0" applyNumberFormat="1" applyFont="1" applyFill="1" applyBorder="1" applyAlignment="1">
      <alignment horizontal="right"/>
    </xf>
    <xf numFmtId="165" fontId="17" fillId="24" borderId="23" xfId="5" applyNumberFormat="1" applyFont="1" applyFill="1" applyBorder="1" applyAlignment="1">
      <alignment vertical="center"/>
    </xf>
    <xf numFmtId="4" fontId="10" fillId="24" borderId="36" xfId="0" applyNumberFormat="1" applyFont="1" applyFill="1" applyBorder="1" applyAlignment="1">
      <alignment vertical="center"/>
    </xf>
    <xf numFmtId="165" fontId="17" fillId="29" borderId="3" xfId="5" applyNumberFormat="1" applyFont="1" applyFill="1" applyBorder="1" applyAlignment="1">
      <alignment vertical="center"/>
    </xf>
    <xf numFmtId="0" fontId="9" fillId="29" borderId="3" xfId="0" applyFont="1" applyFill="1" applyBorder="1"/>
    <xf numFmtId="0" fontId="9" fillId="24" borderId="36" xfId="0" applyFont="1" applyFill="1" applyBorder="1"/>
    <xf numFmtId="172" fontId="16" fillId="24" borderId="36" xfId="0" applyNumberFormat="1" applyFont="1" applyFill="1" applyBorder="1" applyAlignment="1">
      <alignment vertical="center"/>
    </xf>
    <xf numFmtId="49" fontId="8" fillId="0" borderId="37" xfId="0" applyNumberFormat="1" applyFont="1" applyBorder="1" applyAlignment="1">
      <alignment wrapText="1"/>
    </xf>
    <xf numFmtId="165" fontId="8" fillId="0" borderId="37" xfId="7" applyNumberFormat="1" applyFont="1" applyFill="1" applyBorder="1" applyAlignment="1">
      <alignment vertical="center"/>
    </xf>
    <xf numFmtId="168" fontId="8" fillId="0" borderId="37" xfId="7" applyNumberFormat="1" applyFont="1" applyFill="1" applyBorder="1" applyAlignment="1">
      <alignment vertical="center"/>
    </xf>
    <xf numFmtId="176" fontId="8" fillId="0" borderId="37" xfId="7" applyNumberFormat="1" applyFont="1" applyFill="1" applyBorder="1" applyAlignment="1">
      <alignment vertical="center"/>
    </xf>
    <xf numFmtId="170" fontId="8" fillId="0" borderId="37" xfId="7" applyNumberFormat="1" applyFont="1" applyFill="1" applyBorder="1" applyAlignment="1">
      <alignment vertical="center"/>
    </xf>
    <xf numFmtId="170" fontId="10" fillId="0" borderId="37" xfId="0" applyNumberFormat="1" applyFont="1" applyBorder="1" applyAlignment="1">
      <alignment vertical="center"/>
    </xf>
    <xf numFmtId="0" fontId="5" fillId="24" borderId="23" xfId="0" applyFont="1" applyFill="1" applyBorder="1"/>
    <xf numFmtId="170" fontId="8" fillId="24" borderId="36" xfId="0" applyNumberFormat="1" applyFont="1" applyFill="1" applyBorder="1"/>
    <xf numFmtId="4" fontId="8" fillId="24" borderId="36" xfId="0" applyNumberFormat="1" applyFont="1" applyFill="1" applyBorder="1" applyAlignment="1">
      <alignment vertical="center"/>
    </xf>
    <xf numFmtId="0" fontId="17" fillId="24" borderId="36" xfId="0" applyFont="1" applyFill="1" applyBorder="1"/>
    <xf numFmtId="49" fontId="9" fillId="0" borderId="0" xfId="0" applyNumberFormat="1" applyFont="1" applyAlignment="1">
      <alignment horizontal="center"/>
    </xf>
    <xf numFmtId="49" fontId="9" fillId="0" borderId="0" xfId="0" applyNumberFormat="1" applyFont="1" applyAlignment="1">
      <alignment horizontal="center" wrapText="1"/>
    </xf>
    <xf numFmtId="49" fontId="7" fillId="0" borderId="0" xfId="0" applyNumberFormat="1" applyFont="1" applyAlignment="1">
      <alignment horizontal="left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0" fillId="25" borderId="32" xfId="0" applyFill="1" applyBorder="1" applyAlignment="1">
      <alignment horizontal="center" vertical="center" wrapText="1"/>
    </xf>
    <xf numFmtId="0" fontId="0" fillId="26" borderId="33" xfId="0" applyFill="1" applyBorder="1" applyAlignment="1">
      <alignment horizontal="center" vertical="center" wrapText="1"/>
    </xf>
    <xf numFmtId="0" fontId="0" fillId="27" borderId="34" xfId="0" applyFill="1" applyBorder="1" applyAlignment="1">
      <alignment horizontal="center" vertical="center" wrapText="1"/>
    </xf>
    <xf numFmtId="0" fontId="0" fillId="28" borderId="35" xfId="0" applyFill="1" applyBorder="1" applyAlignment="1">
      <alignment horizontal="center" vertical="center" wrapText="1"/>
    </xf>
    <xf numFmtId="0" fontId="0" fillId="21" borderId="28" xfId="0" applyFill="1" applyBorder="1" applyAlignment="1">
      <alignment horizontal="center" vertical="center"/>
    </xf>
    <xf numFmtId="0" fontId="0" fillId="22" borderId="29" xfId="0" applyFill="1" applyBorder="1" applyAlignment="1">
      <alignment horizontal="center" vertical="center"/>
    </xf>
    <xf numFmtId="0" fontId="0" fillId="23" borderId="30" xfId="0" applyFill="1" applyBorder="1" applyAlignment="1">
      <alignment horizontal="center" vertical="center"/>
    </xf>
    <xf numFmtId="0" fontId="0" fillId="24" borderId="31" xfId="0" applyFill="1" applyBorder="1" applyAlignment="1">
      <alignment horizontal="center" vertical="center"/>
    </xf>
    <xf numFmtId="2" fontId="10" fillId="0" borderId="4" xfId="3" applyNumberFormat="1" applyFont="1" applyFill="1" applyBorder="1" applyAlignment="1" applyProtection="1">
      <alignment horizontal="left" vertical="center" wrapText="1"/>
      <protection locked="0"/>
    </xf>
    <xf numFmtId="0" fontId="10" fillId="0" borderId="4" xfId="0" applyFont="1" applyFill="1" applyBorder="1" applyAlignment="1">
      <alignment horizontal="left" vertical="center" wrapText="1"/>
    </xf>
    <xf numFmtId="166" fontId="8" fillId="0" borderId="4" xfId="0" applyNumberFormat="1" applyFont="1" applyFill="1" applyBorder="1" applyAlignment="1">
      <alignment horizontal="center" vertical="center" wrapText="1"/>
    </xf>
    <xf numFmtId="0" fontId="0" fillId="17" borderId="24" xfId="0" applyFill="1" applyBorder="1" applyAlignment="1">
      <alignment horizontal="center" vertical="center" wrapText="1"/>
    </xf>
    <xf numFmtId="0" fontId="0" fillId="18" borderId="25" xfId="0" applyFill="1" applyBorder="1" applyAlignment="1">
      <alignment horizontal="center" vertical="center" wrapText="1"/>
    </xf>
    <xf numFmtId="0" fontId="0" fillId="19" borderId="26" xfId="0" applyFill="1" applyBorder="1" applyAlignment="1">
      <alignment horizontal="center" vertical="center" wrapText="1"/>
    </xf>
    <xf numFmtId="0" fontId="0" fillId="20" borderId="27" xfId="0" applyFill="1" applyBorder="1" applyAlignment="1">
      <alignment horizontal="center" vertical="center" wrapText="1"/>
    </xf>
    <xf numFmtId="0" fontId="0" fillId="21" borderId="28" xfId="0" applyFill="1" applyBorder="1" applyAlignment="1">
      <alignment horizontal="center" vertical="center" wrapText="1"/>
    </xf>
    <xf numFmtId="0" fontId="0" fillId="22" borderId="29" xfId="0" applyFill="1" applyBorder="1" applyAlignment="1">
      <alignment horizontal="center" vertical="center" wrapText="1"/>
    </xf>
    <xf numFmtId="0" fontId="0" fillId="23" borderId="30" xfId="0" applyFill="1" applyBorder="1" applyAlignment="1">
      <alignment horizontal="center" vertical="center" wrapText="1"/>
    </xf>
    <xf numFmtId="0" fontId="0" fillId="24" borderId="31" xfId="0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left" wrapText="1"/>
    </xf>
    <xf numFmtId="0" fontId="5" fillId="0" borderId="0" xfId="0" applyFont="1" applyAlignment="1">
      <alignment horizontal="left"/>
    </xf>
    <xf numFmtId="49" fontId="5" fillId="0" borderId="0" xfId="0" applyNumberFormat="1" applyFont="1" applyAlignment="1">
      <alignment horizontal="left" wrapText="1"/>
    </xf>
    <xf numFmtId="0" fontId="5" fillId="0" borderId="0" xfId="0" applyFont="1" applyAlignment="1">
      <alignment horizontal="right"/>
    </xf>
  </cellXfs>
  <cellStyles count="9">
    <cellStyle name="S1" xfId="1" xr:uid="{00000000-0005-0000-0000-000001000000}"/>
    <cellStyle name="Обычный" xfId="0" builtinId="0" customBuiltin="1"/>
    <cellStyle name="Обычный 2" xfId="2" xr:uid="{00000000-0005-0000-0000-000002000000}"/>
    <cellStyle name="Обычный 3" xfId="3" xr:uid="{00000000-0005-0000-0000-000003000000}"/>
    <cellStyle name="Открывавшаяся гиперссылка" xfId="4" builtinId="9" customBuiltin="1"/>
    <cellStyle name="Финансовый" xfId="8" builtinId="3"/>
    <cellStyle name="Финансовый [0]" xfId="5" builtinId="6" customBuiltin="1"/>
    <cellStyle name="Финансовый 2" xfId="6" xr:uid="{00000000-0005-0000-0000-000006000000}"/>
    <cellStyle name="Хороший" xfId="7" builtinId="26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  <ext uri="smNativeData">
      <pm:charStyles xmlns:pm="smNativeData" id="1782988637" count="1">
        <pm:charStyle name="Обычный" fontId="0" Id="1"/>
      </pm:charStyles>
      <pm:colors xmlns:pm="smNativeData" id="1782988637" count="6">
        <pm:color name="Цвет 24" rgb="800080"/>
        <pm:color name="Цвет 25" rgb="006100"/>
        <pm:color name="Слоновая кость" rgb="FFFFCC"/>
        <pm:color name="Цвет 27" rgb="C6EFCE"/>
        <pm:color name="Цвет 28" rgb="DCE6F1"/>
        <pm:color name="Цвет 29" rgb="EBF1DC"/>
      </pm:colors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1466215</xdr:colOff>
      <xdr:row>27</xdr:row>
      <xdr:rowOff>0</xdr:rowOff>
    </xdr:from>
    <xdr:to>
      <xdr:col>1</xdr:col>
      <xdr:colOff>1543050</xdr:colOff>
      <xdr:row>27</xdr:row>
      <xdr:rowOff>10795</xdr:rowOff>
    </xdr:to>
    <xdr:sp macro="" textlink="" fLocksText="0">
      <xdr:nvSpPr>
        <xdr:cNvPr id="22" name="Text Box 3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extLst>
            <a:ext uri="smNativeData">
              <pm:smNativeData xmlns:pm="smNativeData" xmlns="" val="SMDATA_13_XT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P////8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D0AAAABAAAAAADdAT4AAAABAAAANgD2ARULAADdbQAAeQAAABEAAAAAAAAA"/>
            </a:ext>
          </a:extLst>
        </xdr:cNvSpPr>
      </xdr:nvSpPr>
      <xdr:spPr>
        <a:xfrm>
          <a:off x="1801495" y="17859375"/>
          <a:ext cx="76835" cy="10795"/>
        </a:xfrm>
        <a:prstGeom prst="rect">
          <a:avLst/>
        </a:prstGeom>
        <a:noFill/>
        <a:ln w="9525" cap="flat">
          <a:noFill/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1</xdr:col>
      <xdr:colOff>1466215</xdr:colOff>
      <xdr:row>27</xdr:row>
      <xdr:rowOff>0</xdr:rowOff>
    </xdr:from>
    <xdr:to>
      <xdr:col>1</xdr:col>
      <xdr:colOff>1543050</xdr:colOff>
      <xdr:row>27</xdr:row>
      <xdr:rowOff>10795</xdr:rowOff>
    </xdr:to>
    <xdr:sp macro="" textlink="" fLocksText="0">
      <xdr:nvSpPr>
        <xdr:cNvPr id="21" name="Text Box 3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extLst>
            <a:ext uri="smNativeData">
              <pm:smNativeData xmlns:pm="smNativeData" xmlns="" val="SMDATA_13_XT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P////8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D0AAAABAAAAAADdAT4AAAABAAAANgD2ARULAADdbQAAeQAAABEAAAAAAAAA"/>
            </a:ext>
          </a:extLst>
        </xdr:cNvSpPr>
      </xdr:nvSpPr>
      <xdr:spPr>
        <a:xfrm>
          <a:off x="1801495" y="17859375"/>
          <a:ext cx="76835" cy="10795"/>
        </a:xfrm>
        <a:prstGeom prst="rect">
          <a:avLst/>
        </a:prstGeom>
        <a:noFill/>
        <a:ln w="9525" cap="flat">
          <a:noFill/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1</xdr:col>
      <xdr:colOff>1466215</xdr:colOff>
      <xdr:row>27</xdr:row>
      <xdr:rowOff>0</xdr:rowOff>
    </xdr:from>
    <xdr:to>
      <xdr:col>1</xdr:col>
      <xdr:colOff>1543050</xdr:colOff>
      <xdr:row>27</xdr:row>
      <xdr:rowOff>10795</xdr:rowOff>
    </xdr:to>
    <xdr:sp macro="" textlink="" fLocksText="0">
      <xdr:nvSpPr>
        <xdr:cNvPr id="20" name="Text Box 3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extLst>
            <a:ext uri="smNativeData">
              <pm:smNativeData xmlns:pm="smNativeData" xmlns="" val="SMDATA_13_XT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P////8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D0AAAABAAAAAADdAT4AAAABAAAANgD2ARULAADdbQAAeQAAABEAAAAAAAAA"/>
            </a:ext>
          </a:extLst>
        </xdr:cNvSpPr>
      </xdr:nvSpPr>
      <xdr:spPr>
        <a:xfrm>
          <a:off x="1801495" y="17859375"/>
          <a:ext cx="76835" cy="10795"/>
        </a:xfrm>
        <a:prstGeom prst="rect">
          <a:avLst/>
        </a:prstGeom>
        <a:noFill/>
        <a:ln w="9525" cap="flat">
          <a:noFill/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1</xdr:col>
      <xdr:colOff>1466215</xdr:colOff>
      <xdr:row>27</xdr:row>
      <xdr:rowOff>0</xdr:rowOff>
    </xdr:from>
    <xdr:to>
      <xdr:col>1</xdr:col>
      <xdr:colOff>1543050</xdr:colOff>
      <xdr:row>27</xdr:row>
      <xdr:rowOff>10795</xdr:rowOff>
    </xdr:to>
    <xdr:sp macro="" textlink="" fLocksText="0">
      <xdr:nvSpPr>
        <xdr:cNvPr id="19" name="Text Box 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extLst>
            <a:ext uri="smNativeData">
              <pm:smNativeData xmlns:pm="smNativeData" xmlns="" val="SMDATA_13_XT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P////8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D0AAAABAAAAAADdAT4AAAABAAAANgD2ARULAADdbQAAeQAAABEAAAAAAAAA"/>
            </a:ext>
          </a:extLst>
        </xdr:cNvSpPr>
      </xdr:nvSpPr>
      <xdr:spPr>
        <a:xfrm>
          <a:off x="1801495" y="17859375"/>
          <a:ext cx="76835" cy="10795"/>
        </a:xfrm>
        <a:prstGeom prst="rect">
          <a:avLst/>
        </a:prstGeom>
        <a:noFill/>
        <a:ln w="9525" cap="flat">
          <a:noFill/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1</xdr:col>
      <xdr:colOff>1466215</xdr:colOff>
      <xdr:row>27</xdr:row>
      <xdr:rowOff>0</xdr:rowOff>
    </xdr:from>
    <xdr:to>
      <xdr:col>1</xdr:col>
      <xdr:colOff>1543050</xdr:colOff>
      <xdr:row>27</xdr:row>
      <xdr:rowOff>10795</xdr:rowOff>
    </xdr:to>
    <xdr:sp macro="" textlink="" fLocksText="0">
      <xdr:nvSpPr>
        <xdr:cNvPr id="18" name="Text Box 3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extLst>
            <a:ext uri="smNativeData">
              <pm:smNativeData xmlns:pm="smNativeData" xmlns="" val="SMDATA_13_XT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P////8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D0AAAABAAAAAADdAT4AAAABAAAANgD2ARULAADdbQAAeQAAABEAAAAAAAAA"/>
            </a:ext>
          </a:extLst>
        </xdr:cNvSpPr>
      </xdr:nvSpPr>
      <xdr:spPr>
        <a:xfrm>
          <a:off x="1801495" y="17859375"/>
          <a:ext cx="76835" cy="10795"/>
        </a:xfrm>
        <a:prstGeom prst="rect">
          <a:avLst/>
        </a:prstGeom>
        <a:noFill/>
        <a:ln w="9525" cap="flat">
          <a:noFill/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1</xdr:col>
      <xdr:colOff>1466215</xdr:colOff>
      <xdr:row>27</xdr:row>
      <xdr:rowOff>0</xdr:rowOff>
    </xdr:from>
    <xdr:to>
      <xdr:col>1</xdr:col>
      <xdr:colOff>1543050</xdr:colOff>
      <xdr:row>27</xdr:row>
      <xdr:rowOff>10795</xdr:rowOff>
    </xdr:to>
    <xdr:sp macro="" textlink="" fLocksText="0">
      <xdr:nvSpPr>
        <xdr:cNvPr id="17" name="Text Box 3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extLst>
            <a:ext uri="smNativeData">
              <pm:smNativeData xmlns:pm="smNativeData" xmlns="" val="SMDATA_13_XT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P////8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D0AAAABAAAAAADdAT4AAAABAAAANgD2ARULAADdbQAAeQAAABEAAAAAAAAA"/>
            </a:ext>
          </a:extLst>
        </xdr:cNvSpPr>
      </xdr:nvSpPr>
      <xdr:spPr>
        <a:xfrm>
          <a:off x="1801495" y="17859375"/>
          <a:ext cx="76835" cy="10795"/>
        </a:xfrm>
        <a:prstGeom prst="rect">
          <a:avLst/>
        </a:prstGeom>
        <a:noFill/>
        <a:ln w="9525" cap="flat">
          <a:noFill/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1</xdr:col>
      <xdr:colOff>1466215</xdr:colOff>
      <xdr:row>27</xdr:row>
      <xdr:rowOff>0</xdr:rowOff>
    </xdr:from>
    <xdr:to>
      <xdr:col>1</xdr:col>
      <xdr:colOff>1543050</xdr:colOff>
      <xdr:row>27</xdr:row>
      <xdr:rowOff>10795</xdr:rowOff>
    </xdr:to>
    <xdr:sp macro="" textlink="" fLocksText="0">
      <xdr:nvSpPr>
        <xdr:cNvPr id="16" name="Text Box 3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extLst>
            <a:ext uri="smNativeData">
              <pm:smNativeData xmlns:pm="smNativeData" xmlns="" val="SMDATA_13_XT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D0AAAABAAAAAADdAT4AAAABAAAANgD2ARULAADdbQAAeQAAABEAAAAAAAAA"/>
            </a:ext>
          </a:extLst>
        </xdr:cNvSpPr>
      </xdr:nvSpPr>
      <xdr:spPr>
        <a:xfrm>
          <a:off x="1801495" y="17859375"/>
          <a:ext cx="76835" cy="10795"/>
        </a:xfrm>
        <a:prstGeom prst="rect">
          <a:avLst/>
        </a:prstGeom>
        <a:noFill/>
        <a:ln w="9525" cap="flat">
          <a:noFill/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1</xdr:col>
      <xdr:colOff>1466215</xdr:colOff>
      <xdr:row>27</xdr:row>
      <xdr:rowOff>0</xdr:rowOff>
    </xdr:from>
    <xdr:to>
      <xdr:col>1</xdr:col>
      <xdr:colOff>1543050</xdr:colOff>
      <xdr:row>27</xdr:row>
      <xdr:rowOff>10795</xdr:rowOff>
    </xdr:to>
    <xdr:sp macro="" textlink="" fLocksText="0">
      <xdr:nvSpPr>
        <xdr:cNvPr id="15" name="Text Box 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extLst>
            <a:ext uri="smNativeData">
              <pm:smNativeData xmlns:pm="smNativeData" xmlns="" val="SMDATA_13_XT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D0AAAABAAAAAADdAT4AAAABAAAANgD2ARULAADdbQAAeQAAABEAAAAAAAAA"/>
            </a:ext>
          </a:extLst>
        </xdr:cNvSpPr>
      </xdr:nvSpPr>
      <xdr:spPr>
        <a:xfrm>
          <a:off x="1801495" y="17859375"/>
          <a:ext cx="76835" cy="10795"/>
        </a:xfrm>
        <a:prstGeom prst="rect">
          <a:avLst/>
        </a:prstGeom>
        <a:noFill/>
        <a:ln w="9525" cap="flat">
          <a:noFill/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1</xdr:col>
      <xdr:colOff>1466215</xdr:colOff>
      <xdr:row>27</xdr:row>
      <xdr:rowOff>0</xdr:rowOff>
    </xdr:from>
    <xdr:to>
      <xdr:col>1</xdr:col>
      <xdr:colOff>1543050</xdr:colOff>
      <xdr:row>27</xdr:row>
      <xdr:rowOff>10795</xdr:rowOff>
    </xdr:to>
    <xdr:sp macro="" textlink="" fLocksText="0">
      <xdr:nvSpPr>
        <xdr:cNvPr id="14" name="Text Box 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extLst>
            <a:ext uri="smNativeData">
              <pm:smNativeData xmlns:pm="smNativeData" xmlns="" val="SMDATA_13_XT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D0AAAABAAAAAADdAT4AAAABAAAANgD2ARULAADdbQAAeQAAABEAAAAAAAAA"/>
            </a:ext>
          </a:extLst>
        </xdr:cNvSpPr>
      </xdr:nvSpPr>
      <xdr:spPr>
        <a:xfrm>
          <a:off x="1801495" y="17859375"/>
          <a:ext cx="76835" cy="10795"/>
        </a:xfrm>
        <a:prstGeom prst="rect">
          <a:avLst/>
        </a:prstGeom>
        <a:noFill/>
        <a:ln w="9525" cap="flat">
          <a:noFill/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1</xdr:col>
      <xdr:colOff>1466215</xdr:colOff>
      <xdr:row>27</xdr:row>
      <xdr:rowOff>0</xdr:rowOff>
    </xdr:from>
    <xdr:to>
      <xdr:col>1</xdr:col>
      <xdr:colOff>1543050</xdr:colOff>
      <xdr:row>27</xdr:row>
      <xdr:rowOff>10795</xdr:rowOff>
    </xdr:to>
    <xdr:sp macro="" textlink="" fLocksText="0">
      <xdr:nvSpPr>
        <xdr:cNvPr id="13" name="Text Box 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extLst>
            <a:ext uri="smNativeData">
              <pm:smNativeData xmlns:pm="smNativeData" xmlns="" val="SMDATA_13_XT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D0AAAABAAAAAADdAT4AAAABAAAANgD2ARULAADdbQAAeQAAABEAAAAAAAAA"/>
            </a:ext>
          </a:extLst>
        </xdr:cNvSpPr>
      </xdr:nvSpPr>
      <xdr:spPr>
        <a:xfrm>
          <a:off x="1801495" y="17859375"/>
          <a:ext cx="76835" cy="10795"/>
        </a:xfrm>
        <a:prstGeom prst="rect">
          <a:avLst/>
        </a:prstGeom>
        <a:noFill/>
        <a:ln w="9525" cap="flat">
          <a:noFill/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1</xdr:col>
      <xdr:colOff>1466215</xdr:colOff>
      <xdr:row>27</xdr:row>
      <xdr:rowOff>0</xdr:rowOff>
    </xdr:from>
    <xdr:to>
      <xdr:col>1</xdr:col>
      <xdr:colOff>1543050</xdr:colOff>
      <xdr:row>27</xdr:row>
      <xdr:rowOff>10795</xdr:rowOff>
    </xdr:to>
    <xdr:sp macro="" textlink="" fLocksText="0">
      <xdr:nvSpPr>
        <xdr:cNvPr id="12" name="Text Box 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extLst>
            <a:ext uri="smNativeData">
              <pm:smNativeData xmlns:pm="smNativeData" xmlns="" val="SMDATA_13_XT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D0AAAABAAAAAADdAT4AAAABAAAANgD2ARULAADdbQAAeQAAABEAAAAAAAAA"/>
            </a:ext>
          </a:extLst>
        </xdr:cNvSpPr>
      </xdr:nvSpPr>
      <xdr:spPr>
        <a:xfrm>
          <a:off x="1801495" y="17859375"/>
          <a:ext cx="76835" cy="10795"/>
        </a:xfrm>
        <a:prstGeom prst="rect">
          <a:avLst/>
        </a:prstGeom>
        <a:noFill/>
        <a:ln w="9525" cap="flat">
          <a:noFill/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1</xdr:col>
      <xdr:colOff>1466215</xdr:colOff>
      <xdr:row>27</xdr:row>
      <xdr:rowOff>0</xdr:rowOff>
    </xdr:from>
    <xdr:to>
      <xdr:col>1</xdr:col>
      <xdr:colOff>1543050</xdr:colOff>
      <xdr:row>27</xdr:row>
      <xdr:rowOff>10795</xdr:rowOff>
    </xdr:to>
    <xdr:sp macro="" textlink="" fLocksText="0">
      <xdr:nvSpPr>
        <xdr:cNvPr id="11" name="Text Box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extLst>
            <a:ext uri="smNativeData">
              <pm:smNativeData xmlns:pm="smNativeData" xmlns="" val="SMDATA_13_XT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D0AAAABAAAAAADdAT4AAAABAAAANgD2ARULAADdbQAAeQAAABEAAAAAAAAA"/>
            </a:ext>
          </a:extLst>
        </xdr:cNvSpPr>
      </xdr:nvSpPr>
      <xdr:spPr>
        <a:xfrm>
          <a:off x="1801495" y="17859375"/>
          <a:ext cx="76835" cy="10795"/>
        </a:xfrm>
        <a:prstGeom prst="rect">
          <a:avLst/>
        </a:prstGeom>
        <a:noFill/>
        <a:ln w="9525" cap="flat">
          <a:noFill/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 editAs="oneCell">
    <xdr:from>
      <xdr:col>1</xdr:col>
      <xdr:colOff>1494155</xdr:colOff>
      <xdr:row>31</xdr:row>
      <xdr:rowOff>0</xdr:rowOff>
    </xdr:from>
    <xdr:to>
      <xdr:col>1</xdr:col>
      <xdr:colOff>1570990</xdr:colOff>
      <xdr:row>31</xdr:row>
      <xdr:rowOff>0</xdr:rowOff>
    </xdr:to>
    <xdr:sp macro="" textlink="" fLocksText="0">
      <xdr:nvSpPr>
        <xdr:cNvPr id="10" name="Text Box 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extLst>
            <a:ext uri="smNativeData">
              <pm:smNativeData xmlns:pm="smNativeData" xmlns="" val="SMDATA_13_XT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UAAAAAQAAABQAAAAUAAAAFAAAAAE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EUAAAABAAAAAADmAUUAAAABAAAAAAD/AUELAAB6egAAeQAAAAAAAAABAAAA"/>
            </a:ext>
          </a:extLst>
        </xdr:cNvSpPr>
      </xdr:nvSpPr>
      <xdr:spPr>
        <a:xfrm>
          <a:off x="1829435" y="19909790"/>
          <a:ext cx="76835" cy="0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 editAs="oneCell">
    <xdr:from>
      <xdr:col>1</xdr:col>
      <xdr:colOff>1494155</xdr:colOff>
      <xdr:row>31</xdr:row>
      <xdr:rowOff>0</xdr:rowOff>
    </xdr:from>
    <xdr:to>
      <xdr:col>1</xdr:col>
      <xdr:colOff>1570990</xdr:colOff>
      <xdr:row>31</xdr:row>
      <xdr:rowOff>0</xdr:rowOff>
    </xdr:to>
    <xdr:sp macro="" textlink="" fLocksText="0">
      <xdr:nvSpPr>
        <xdr:cNvPr id="9" name="Text Box 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extLst>
            <a:ext uri="smNativeData">
              <pm:smNativeData xmlns:pm="smNativeData" xmlns="" val="SMDATA_13_XT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UAAAAAQAAABQAAAAUAAAAFAAAAAE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EUAAAABAAAAAADmAUUAAAABAAAAAAD/AUELAAB6egAAeQAAAAAAAAABAAAA"/>
            </a:ext>
          </a:extLst>
        </xdr:cNvSpPr>
      </xdr:nvSpPr>
      <xdr:spPr>
        <a:xfrm>
          <a:off x="1829435" y="19909790"/>
          <a:ext cx="76835" cy="0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 editAs="oneCell">
    <xdr:from>
      <xdr:col>1</xdr:col>
      <xdr:colOff>1494155</xdr:colOff>
      <xdr:row>31</xdr:row>
      <xdr:rowOff>0</xdr:rowOff>
    </xdr:from>
    <xdr:to>
      <xdr:col>1</xdr:col>
      <xdr:colOff>1570990</xdr:colOff>
      <xdr:row>31</xdr:row>
      <xdr:rowOff>0</xdr:rowOff>
    </xdr:to>
    <xdr:sp macro="" textlink="" fLocksText="0">
      <xdr:nvSpPr>
        <xdr:cNvPr id="8" name="Text Box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extLst>
            <a:ext uri="smNativeData">
              <pm:smNativeData xmlns:pm="smNativeData" xmlns="" val="SMDATA_13_XT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UAAAAAQAAABQAAAAUAAAAFAAAAAE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EUAAAABAAAAAADmAUUAAAABAAAAAAD/AUELAAB6egAAeQAAAAAAAAABAAAA"/>
            </a:ext>
          </a:extLst>
        </xdr:cNvSpPr>
      </xdr:nvSpPr>
      <xdr:spPr>
        <a:xfrm>
          <a:off x="1829435" y="19909790"/>
          <a:ext cx="76835" cy="0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 editAs="oneCell">
    <xdr:from>
      <xdr:col>1</xdr:col>
      <xdr:colOff>1494155</xdr:colOff>
      <xdr:row>31</xdr:row>
      <xdr:rowOff>0</xdr:rowOff>
    </xdr:from>
    <xdr:to>
      <xdr:col>1</xdr:col>
      <xdr:colOff>1570990</xdr:colOff>
      <xdr:row>31</xdr:row>
      <xdr:rowOff>0</xdr:rowOff>
    </xdr:to>
    <xdr:sp macro="" textlink="" fLocksText="0">
      <xdr:nvSpPr>
        <xdr:cNvPr id="7" name="Text Box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extLst>
            <a:ext uri="smNativeData">
              <pm:smNativeData xmlns:pm="smNativeData" xmlns="" val="SMDATA_13_XT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UAAAAAQAAABQAAAAUAAAAFAAAAAE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EUAAAABAAAAAADmAUUAAAABAAAAAAD/AUELAAB6egAAeQAAAAAAAAABAAAA"/>
            </a:ext>
          </a:extLst>
        </xdr:cNvSpPr>
      </xdr:nvSpPr>
      <xdr:spPr>
        <a:xfrm>
          <a:off x="1829435" y="19909790"/>
          <a:ext cx="76835" cy="0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 editAs="oneCell">
    <xdr:from>
      <xdr:col>1</xdr:col>
      <xdr:colOff>1494155</xdr:colOff>
      <xdr:row>31</xdr:row>
      <xdr:rowOff>0</xdr:rowOff>
    </xdr:from>
    <xdr:to>
      <xdr:col>1</xdr:col>
      <xdr:colOff>1570990</xdr:colOff>
      <xdr:row>31</xdr:row>
      <xdr:rowOff>0</xdr:rowOff>
    </xdr:to>
    <xdr:sp macro="" textlink="" fLocksText="0">
      <xdr:nvSpPr>
        <xdr:cNvPr id="6" name="Text Box 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extLst>
            <a:ext uri="smNativeData">
              <pm:smNativeData xmlns:pm="smNativeData" xmlns="" val="SMDATA_13_XT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UAAAAAQAAABQAAAAUAAAAFAAAAAE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EUAAAABAAAAAADmAUUAAAABAAAAAAD/AUELAAB6egAAeQAAAAAAAAABAAAA"/>
            </a:ext>
          </a:extLst>
        </xdr:cNvSpPr>
      </xdr:nvSpPr>
      <xdr:spPr>
        <a:xfrm>
          <a:off x="1829435" y="19909790"/>
          <a:ext cx="76835" cy="0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 editAs="oneCell">
    <xdr:from>
      <xdr:col>1</xdr:col>
      <xdr:colOff>1494155</xdr:colOff>
      <xdr:row>31</xdr:row>
      <xdr:rowOff>0</xdr:rowOff>
    </xdr:from>
    <xdr:to>
      <xdr:col>1</xdr:col>
      <xdr:colOff>1570990</xdr:colOff>
      <xdr:row>31</xdr:row>
      <xdr:rowOff>0</xdr:rowOff>
    </xdr:to>
    <xdr:sp macro="" textlink="" fLocksText="0">
      <xdr:nvSpPr>
        <xdr:cNvPr id="5" name="Text Box 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extLst>
            <a:ext uri="smNativeData">
              <pm:smNativeData xmlns:pm="smNativeData" xmlns="" val="SMDATA_13_XT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UAAAAAQAAABQAAAAUAAAAFAAAAAE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EUAAAABAAAAAADmAUUAAAABAAAAAAD/AUELAAB6egAAeQAAAAAAAAABAAAA"/>
            </a:ext>
          </a:extLst>
        </xdr:cNvSpPr>
      </xdr:nvSpPr>
      <xdr:spPr>
        <a:xfrm>
          <a:off x="1829435" y="19909790"/>
          <a:ext cx="76835" cy="0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 editAs="oneCell">
    <xdr:from>
      <xdr:col>1</xdr:col>
      <xdr:colOff>1494155</xdr:colOff>
      <xdr:row>31</xdr:row>
      <xdr:rowOff>0</xdr:rowOff>
    </xdr:from>
    <xdr:to>
      <xdr:col>1</xdr:col>
      <xdr:colOff>1570990</xdr:colOff>
      <xdr:row>31</xdr:row>
      <xdr:rowOff>0</xdr:rowOff>
    </xdr:to>
    <xdr:sp macro="" textlink="" fLocksText="0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extLst>
            <a:ext uri="smNativeData">
              <pm:smNativeData xmlns:pm="smNativeData" xmlns="" val="SMDATA_13_XT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UAAAAAQAAABQAAAAUAAAAFAAAAAE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EUAAAABAAAAAADmAUUAAAABAAAAAAD/AUELAAB6egAAeQAAAAAAAAABAAAA"/>
            </a:ext>
          </a:extLst>
        </xdr:cNvSpPr>
      </xdr:nvSpPr>
      <xdr:spPr>
        <a:xfrm>
          <a:off x="1829435" y="19909790"/>
          <a:ext cx="76835" cy="0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 editAs="oneCell">
    <xdr:from>
      <xdr:col>1</xdr:col>
      <xdr:colOff>1494155</xdr:colOff>
      <xdr:row>31</xdr:row>
      <xdr:rowOff>0</xdr:rowOff>
    </xdr:from>
    <xdr:to>
      <xdr:col>1</xdr:col>
      <xdr:colOff>1570990</xdr:colOff>
      <xdr:row>31</xdr:row>
      <xdr:rowOff>0</xdr:rowOff>
    </xdr:to>
    <xdr:sp macro="" textlink="" fLocksText="0">
      <xdr:nvSpPr>
        <xdr:cNvPr id="3" name="Text Box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extLst>
            <a:ext uri="smNativeData">
              <pm:smNativeData xmlns:pm="smNativeData" xmlns="" val="SMDATA_13_XT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UAAAAAQAAABQAAAAUAAAAFAAAAAE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EUAAAABAAAAAADmAUUAAAABAAAAAAD/AUELAAB6egAAeQAAAAAAAAABAAAA"/>
            </a:ext>
          </a:extLst>
        </xdr:cNvSpPr>
      </xdr:nvSpPr>
      <xdr:spPr>
        <a:xfrm>
          <a:off x="1829435" y="19909790"/>
          <a:ext cx="76835" cy="0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 editAs="oneCell">
    <xdr:from>
      <xdr:col>1</xdr:col>
      <xdr:colOff>1494155</xdr:colOff>
      <xdr:row>31</xdr:row>
      <xdr:rowOff>0</xdr:rowOff>
    </xdr:from>
    <xdr:to>
      <xdr:col>1</xdr:col>
      <xdr:colOff>1570990</xdr:colOff>
      <xdr:row>31</xdr:row>
      <xdr:rowOff>0</xdr:rowOff>
    </xdr:to>
    <xdr:sp macro="" textlink="" fLocksText="0">
      <xdr:nvSpPr>
        <xdr:cNvPr id="2" name="Text Box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extLst>
            <a:ext uri="smNativeData">
              <pm:smNativeData xmlns:pm="smNativeData" xmlns="" val="SMDATA_13_XT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UAAAAAQAAABQAAAAUAAAAFAAAAAE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EUAAAABAAAAAADmAUUAAAABAAAAAAD/AUELAAB6egAAeQAAAAAAAAABAAAA"/>
            </a:ext>
          </a:extLst>
        </xdr:cNvSpPr>
      </xdr:nvSpPr>
      <xdr:spPr>
        <a:xfrm>
          <a:off x="1829435" y="19909790"/>
          <a:ext cx="76835" cy="0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1</xdr:col>
      <xdr:colOff>1464310</xdr:colOff>
      <xdr:row>27</xdr:row>
      <xdr:rowOff>0</xdr:rowOff>
    </xdr:from>
    <xdr:to>
      <xdr:col>1</xdr:col>
      <xdr:colOff>1542415</xdr:colOff>
      <xdr:row>27</xdr:row>
      <xdr:rowOff>10795</xdr:rowOff>
    </xdr:to>
    <xdr:sp macro="" textlink="" fLocksText="0">
      <xdr:nvSpPr>
        <xdr:cNvPr id="23" name="Text Box 3">
          <a:extLst>
            <a:ext uri="{FF2B5EF4-FFF2-40B4-BE49-F238E27FC236}">
              <a16:creationId xmlns:a16="http://schemas.microsoft.com/office/drawing/2014/main" id="{07E8F11B-01CC-4FD9-9A83-283CF3E4CB2C}"/>
            </a:ext>
          </a:extLst>
        </xdr:cNvPr>
        <xdr:cNvSpPr>
          <a:extLst>
            <a:ext uri="smNativeData">
              <pm:smNativeData xmlns:pm="smNativeData" xmlns="" val="SMDATA_13_Lj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G9zb2Y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KkAAAABAAAAAACyAaoAAAABAAAANgDJAVoLAADX3QAAewAAABEAAAAAAAAA"/>
            </a:ext>
          </a:extLst>
        </xdr:cNvSpPr>
      </xdr:nvSpPr>
      <xdr:spPr>
        <a:xfrm>
          <a:off x="1864360" y="40014525"/>
          <a:ext cx="78105" cy="10795"/>
        </a:xfrm>
        <a:prstGeom prst="rect">
          <a:avLst/>
        </a:prstGeom>
        <a:noFill/>
        <a:ln w="9525" cap="flat">
          <a:noFill/>
          <a:prstDash val="solid"/>
          <a:headEnd type="none" w="med" len="med"/>
          <a:tailEnd type="none" w="med" len="med"/>
        </a:ln>
        <a:effectLst/>
      </xdr:spPr>
      <xdr:txBody>
        <a:bodyPr spcFirstLastPara="1" vertOverflow="clip" horzOverflow="clip" wrap="square" lIns="91440" tIns="45720" rIns="91440" bIns="45720" anchor="t" upright="1"/>
        <a:lstStyle/>
        <a:p>
          <a:pPr algn="l" defTabSz="360045" rtl="0">
            <a:defRPr sz="1000"/>
          </a:pPr>
          <a:endParaRPr/>
        </a:p>
      </xdr:txBody>
    </xdr:sp>
    <xdr:clientData/>
  </xdr:twoCellAnchor>
  <xdr:twoCellAnchor>
    <xdr:from>
      <xdr:col>1</xdr:col>
      <xdr:colOff>1464310</xdr:colOff>
      <xdr:row>27</xdr:row>
      <xdr:rowOff>0</xdr:rowOff>
    </xdr:from>
    <xdr:to>
      <xdr:col>1</xdr:col>
      <xdr:colOff>1542415</xdr:colOff>
      <xdr:row>27</xdr:row>
      <xdr:rowOff>10795</xdr:rowOff>
    </xdr:to>
    <xdr:sp macro="" textlink="" fLocksText="0">
      <xdr:nvSpPr>
        <xdr:cNvPr id="24" name="Text Box 3">
          <a:extLst>
            <a:ext uri="{FF2B5EF4-FFF2-40B4-BE49-F238E27FC236}">
              <a16:creationId xmlns:a16="http://schemas.microsoft.com/office/drawing/2014/main" id="{DA76E2FF-EC08-45CD-AE2D-2B7E5BCC28DD}"/>
            </a:ext>
          </a:extLst>
        </xdr:cNvPr>
        <xdr:cNvSpPr>
          <a:extLst>
            <a:ext uri="smNativeData">
              <pm:smNativeData xmlns:pm="smNativeData" xmlns="" val="SMDATA_13_Lj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KkAAAABAAAAAACyAaoAAAABAAAANgDJAVoLAADX3QAAewAAABEAAAAAAAAA"/>
            </a:ext>
          </a:extLst>
        </xdr:cNvSpPr>
      </xdr:nvSpPr>
      <xdr:spPr>
        <a:xfrm>
          <a:off x="1864360" y="40014525"/>
          <a:ext cx="78105" cy="10795"/>
        </a:xfrm>
        <a:prstGeom prst="rect">
          <a:avLst/>
        </a:prstGeom>
        <a:noFill/>
        <a:ln w="9525" cap="flat">
          <a:noFill/>
          <a:prstDash val="solid"/>
          <a:headEnd type="none" w="med" len="med"/>
          <a:tailEnd type="none" w="med" len="med"/>
        </a:ln>
        <a:effectLst/>
      </xdr:spPr>
      <xdr:txBody>
        <a:bodyPr spcFirstLastPara="1" vertOverflow="clip" horzOverflow="clip" wrap="square" lIns="91440" tIns="45720" rIns="91440" bIns="45720" anchor="t" upright="1"/>
        <a:lstStyle/>
        <a:p>
          <a:pPr algn="l" defTabSz="360045" rtl="0">
            <a:defRPr sz="1000"/>
          </a:pPr>
          <a:endParaRPr/>
        </a:p>
      </xdr:txBody>
    </xdr:sp>
    <xdr:clientData/>
  </xdr:twoCellAnchor>
  <xdr:twoCellAnchor>
    <xdr:from>
      <xdr:col>1</xdr:col>
      <xdr:colOff>1464310</xdr:colOff>
      <xdr:row>27</xdr:row>
      <xdr:rowOff>0</xdr:rowOff>
    </xdr:from>
    <xdr:to>
      <xdr:col>1</xdr:col>
      <xdr:colOff>1542415</xdr:colOff>
      <xdr:row>27</xdr:row>
      <xdr:rowOff>10795</xdr:rowOff>
    </xdr:to>
    <xdr:sp macro="" textlink="" fLocksText="0">
      <xdr:nvSpPr>
        <xdr:cNvPr id="25" name="Text Box 3">
          <a:extLst>
            <a:ext uri="{FF2B5EF4-FFF2-40B4-BE49-F238E27FC236}">
              <a16:creationId xmlns:a16="http://schemas.microsoft.com/office/drawing/2014/main" id="{7DEC2516-C821-4390-9E74-644EAC214F9D}"/>
            </a:ext>
          </a:extLst>
        </xdr:cNvPr>
        <xdr:cNvSpPr>
          <a:extLst>
            <a:ext uri="smNativeData">
              <pm:smNativeData xmlns:pm="smNativeData" xmlns="" val="SMDATA_13_Lj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KkAAAABAAAAAACyAaoAAAABAAAANgDJAVoLAADX3QAAewAAABEAAAAAAAAA"/>
            </a:ext>
          </a:extLst>
        </xdr:cNvSpPr>
      </xdr:nvSpPr>
      <xdr:spPr>
        <a:xfrm>
          <a:off x="1864360" y="40014525"/>
          <a:ext cx="78105" cy="10795"/>
        </a:xfrm>
        <a:prstGeom prst="rect">
          <a:avLst/>
        </a:prstGeom>
        <a:noFill/>
        <a:ln w="9525" cap="flat">
          <a:noFill/>
          <a:prstDash val="solid"/>
          <a:headEnd type="none" w="med" len="med"/>
          <a:tailEnd type="none" w="med" len="med"/>
        </a:ln>
        <a:effectLst/>
      </xdr:spPr>
      <xdr:txBody>
        <a:bodyPr spcFirstLastPara="1" vertOverflow="clip" horzOverflow="clip" wrap="square" lIns="91440" tIns="45720" rIns="91440" bIns="45720" anchor="t" upright="1"/>
        <a:lstStyle/>
        <a:p>
          <a:pPr algn="l" defTabSz="360045" rtl="0">
            <a:defRPr sz="1000"/>
          </a:pPr>
          <a:endParaRPr/>
        </a:p>
      </xdr:txBody>
    </xdr:sp>
    <xdr:clientData/>
  </xdr:twoCellAnchor>
  <xdr:twoCellAnchor>
    <xdr:from>
      <xdr:col>1</xdr:col>
      <xdr:colOff>1464310</xdr:colOff>
      <xdr:row>27</xdr:row>
      <xdr:rowOff>0</xdr:rowOff>
    </xdr:from>
    <xdr:to>
      <xdr:col>1</xdr:col>
      <xdr:colOff>1542415</xdr:colOff>
      <xdr:row>27</xdr:row>
      <xdr:rowOff>10795</xdr:rowOff>
    </xdr:to>
    <xdr:sp macro="" textlink="" fLocksText="0">
      <xdr:nvSpPr>
        <xdr:cNvPr id="26" name="Text Box 3">
          <a:extLst>
            <a:ext uri="{FF2B5EF4-FFF2-40B4-BE49-F238E27FC236}">
              <a16:creationId xmlns:a16="http://schemas.microsoft.com/office/drawing/2014/main" id="{344D6E39-1E8F-4ED1-876E-51CB25EEA8C1}"/>
            </a:ext>
          </a:extLst>
        </xdr:cNvPr>
        <xdr:cNvSpPr>
          <a:extLst>
            <a:ext uri="smNativeData">
              <pm:smNativeData xmlns:pm="smNativeData" xmlns="" val="SMDATA_13_Lj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KkAAAABAAAAAACyAaoAAAABAAAANgDJAVoLAADX3QAAewAAABEAAAAAAAAA"/>
            </a:ext>
          </a:extLst>
        </xdr:cNvSpPr>
      </xdr:nvSpPr>
      <xdr:spPr>
        <a:xfrm>
          <a:off x="1864360" y="40014525"/>
          <a:ext cx="78105" cy="10795"/>
        </a:xfrm>
        <a:prstGeom prst="rect">
          <a:avLst/>
        </a:prstGeom>
        <a:noFill/>
        <a:ln w="9525" cap="flat">
          <a:noFill/>
          <a:prstDash val="solid"/>
          <a:headEnd type="none" w="med" len="med"/>
          <a:tailEnd type="none" w="med" len="med"/>
        </a:ln>
        <a:effectLst/>
      </xdr:spPr>
      <xdr:txBody>
        <a:bodyPr spcFirstLastPara="1" vertOverflow="clip" horzOverflow="clip" wrap="square" lIns="91440" tIns="45720" rIns="91440" bIns="45720" anchor="t" upright="1"/>
        <a:lstStyle/>
        <a:p>
          <a:pPr algn="l" defTabSz="360045" rtl="0">
            <a:defRPr sz="1000"/>
          </a:pPr>
          <a:endParaRPr/>
        </a:p>
      </xdr:txBody>
    </xdr:sp>
    <xdr:clientData/>
  </xdr:twoCellAnchor>
  <xdr:twoCellAnchor>
    <xdr:from>
      <xdr:col>1</xdr:col>
      <xdr:colOff>1464310</xdr:colOff>
      <xdr:row>27</xdr:row>
      <xdr:rowOff>0</xdr:rowOff>
    </xdr:from>
    <xdr:to>
      <xdr:col>1</xdr:col>
      <xdr:colOff>1542415</xdr:colOff>
      <xdr:row>27</xdr:row>
      <xdr:rowOff>10795</xdr:rowOff>
    </xdr:to>
    <xdr:sp macro="" textlink="" fLocksText="0">
      <xdr:nvSpPr>
        <xdr:cNvPr id="27" name="Text Box 3">
          <a:extLst>
            <a:ext uri="{FF2B5EF4-FFF2-40B4-BE49-F238E27FC236}">
              <a16:creationId xmlns:a16="http://schemas.microsoft.com/office/drawing/2014/main" id="{EAD3D23E-6631-41D9-A31D-A8D701A4E6CD}"/>
            </a:ext>
          </a:extLst>
        </xdr:cNvPr>
        <xdr:cNvSpPr>
          <a:extLst>
            <a:ext uri="smNativeData">
              <pm:smNativeData xmlns:pm="smNativeData" xmlns="" val="SMDATA_13_Lj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KkAAAABAAAAAACyAaoAAAABAAAANgDJAVoLAADX3QAAewAAABEAAAAAAAAA"/>
            </a:ext>
          </a:extLst>
        </xdr:cNvSpPr>
      </xdr:nvSpPr>
      <xdr:spPr>
        <a:xfrm>
          <a:off x="1864360" y="40014525"/>
          <a:ext cx="78105" cy="10795"/>
        </a:xfrm>
        <a:prstGeom prst="rect">
          <a:avLst/>
        </a:prstGeom>
        <a:noFill/>
        <a:ln w="9525" cap="flat">
          <a:noFill/>
          <a:prstDash val="solid"/>
          <a:headEnd type="none" w="med" len="med"/>
          <a:tailEnd type="none" w="med" len="med"/>
        </a:ln>
        <a:effectLst/>
      </xdr:spPr>
      <xdr:txBody>
        <a:bodyPr spcFirstLastPara="1" vertOverflow="clip" horzOverflow="clip" wrap="square" lIns="91440" tIns="45720" rIns="91440" bIns="45720" anchor="t" upright="1"/>
        <a:lstStyle/>
        <a:p>
          <a:pPr algn="l" defTabSz="360045" rtl="0">
            <a:defRPr sz="1000"/>
          </a:pPr>
          <a:endParaRPr/>
        </a:p>
      </xdr:txBody>
    </xdr:sp>
    <xdr:clientData/>
  </xdr:twoCellAnchor>
  <xdr:twoCellAnchor>
    <xdr:from>
      <xdr:col>1</xdr:col>
      <xdr:colOff>1464310</xdr:colOff>
      <xdr:row>27</xdr:row>
      <xdr:rowOff>0</xdr:rowOff>
    </xdr:from>
    <xdr:to>
      <xdr:col>1</xdr:col>
      <xdr:colOff>1542415</xdr:colOff>
      <xdr:row>27</xdr:row>
      <xdr:rowOff>10795</xdr:rowOff>
    </xdr:to>
    <xdr:sp macro="" textlink="" fLocksText="0">
      <xdr:nvSpPr>
        <xdr:cNvPr id="28" name="Text Box 3">
          <a:extLst>
            <a:ext uri="{FF2B5EF4-FFF2-40B4-BE49-F238E27FC236}">
              <a16:creationId xmlns:a16="http://schemas.microsoft.com/office/drawing/2014/main" id="{3BD9FD41-091E-4E81-BEE9-9FCF223BECE4}"/>
            </a:ext>
          </a:extLst>
        </xdr:cNvPr>
        <xdr:cNvSpPr>
          <a:extLst>
            <a:ext uri="smNativeData">
              <pm:smNativeData xmlns:pm="smNativeData" xmlns="" val="SMDATA_13_Lj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KkAAAABAAAAAACyAaoAAAABAAAANgDJAVoLAADX3QAAewAAABEAAAAAAAAA"/>
            </a:ext>
          </a:extLst>
        </xdr:cNvSpPr>
      </xdr:nvSpPr>
      <xdr:spPr>
        <a:xfrm>
          <a:off x="1864360" y="40014525"/>
          <a:ext cx="78105" cy="10795"/>
        </a:xfrm>
        <a:prstGeom prst="rect">
          <a:avLst/>
        </a:prstGeom>
        <a:noFill/>
        <a:ln w="9525" cap="flat">
          <a:noFill/>
          <a:prstDash val="solid"/>
          <a:headEnd type="none" w="med" len="med"/>
          <a:tailEnd type="none" w="med" len="med"/>
        </a:ln>
        <a:effectLst/>
      </xdr:spPr>
      <xdr:txBody>
        <a:bodyPr spcFirstLastPara="1" vertOverflow="clip" horzOverflow="clip" wrap="square" lIns="91440" tIns="45720" rIns="91440" bIns="45720" anchor="t" upright="1"/>
        <a:lstStyle/>
        <a:p>
          <a:pPr algn="l" defTabSz="360045" rtl="0">
            <a:defRPr sz="1000"/>
          </a:pPr>
          <a:endParaRPr/>
        </a:p>
      </xdr:txBody>
    </xdr:sp>
    <xdr:clientData/>
  </xdr:twoCellAnchor>
  <xdr:twoCellAnchor>
    <xdr:from>
      <xdr:col>1</xdr:col>
      <xdr:colOff>1464310</xdr:colOff>
      <xdr:row>27</xdr:row>
      <xdr:rowOff>0</xdr:rowOff>
    </xdr:from>
    <xdr:to>
      <xdr:col>1</xdr:col>
      <xdr:colOff>1542415</xdr:colOff>
      <xdr:row>27</xdr:row>
      <xdr:rowOff>10795</xdr:rowOff>
    </xdr:to>
    <xdr:sp macro="" textlink="" fLocksText="0">
      <xdr:nvSpPr>
        <xdr:cNvPr id="29" name="Text Box 3">
          <a:extLst>
            <a:ext uri="{FF2B5EF4-FFF2-40B4-BE49-F238E27FC236}">
              <a16:creationId xmlns:a16="http://schemas.microsoft.com/office/drawing/2014/main" id="{61675965-D9A1-4E40-AD55-87228F488110}"/>
            </a:ext>
          </a:extLst>
        </xdr:cNvPr>
        <xdr:cNvSpPr>
          <a:extLst>
            <a:ext uri="smNativeData">
              <pm:smNativeData xmlns:pm="smNativeData" xmlns="" val="SMDATA_13_Lj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KkAAAABAAAAAACyAaoAAAABAAAANgDJAVoLAADX3QAAewAAABEAAAAAAAAA"/>
            </a:ext>
          </a:extLst>
        </xdr:cNvSpPr>
      </xdr:nvSpPr>
      <xdr:spPr>
        <a:xfrm>
          <a:off x="1864360" y="40014525"/>
          <a:ext cx="78105" cy="10795"/>
        </a:xfrm>
        <a:prstGeom prst="rect">
          <a:avLst/>
        </a:prstGeom>
        <a:noFill/>
        <a:ln w="9525" cap="flat">
          <a:noFill/>
          <a:prstDash val="solid"/>
          <a:headEnd type="none" w="med" len="med"/>
          <a:tailEnd type="none" w="med" len="med"/>
        </a:ln>
        <a:effectLst/>
      </xdr:spPr>
      <xdr:txBody>
        <a:bodyPr spcFirstLastPara="1" vertOverflow="clip" horzOverflow="clip" wrap="square" lIns="91440" tIns="45720" rIns="91440" bIns="45720" anchor="t" upright="1"/>
        <a:lstStyle/>
        <a:p>
          <a:pPr algn="l" defTabSz="360045" rtl="0">
            <a:defRPr sz="1000"/>
          </a:pPr>
          <a:endParaRPr/>
        </a:p>
      </xdr:txBody>
    </xdr:sp>
    <xdr:clientData/>
  </xdr:twoCellAnchor>
  <xdr:twoCellAnchor>
    <xdr:from>
      <xdr:col>1</xdr:col>
      <xdr:colOff>1464310</xdr:colOff>
      <xdr:row>27</xdr:row>
      <xdr:rowOff>0</xdr:rowOff>
    </xdr:from>
    <xdr:to>
      <xdr:col>1</xdr:col>
      <xdr:colOff>1542415</xdr:colOff>
      <xdr:row>27</xdr:row>
      <xdr:rowOff>10795</xdr:rowOff>
    </xdr:to>
    <xdr:sp macro="" textlink="" fLocksText="0">
      <xdr:nvSpPr>
        <xdr:cNvPr id="30" name="Text Box 3">
          <a:extLst>
            <a:ext uri="{FF2B5EF4-FFF2-40B4-BE49-F238E27FC236}">
              <a16:creationId xmlns:a16="http://schemas.microsoft.com/office/drawing/2014/main" id="{52BEEC0B-EE9A-4441-9303-A5C672229077}"/>
            </a:ext>
          </a:extLst>
        </xdr:cNvPr>
        <xdr:cNvSpPr>
          <a:extLst>
            <a:ext uri="smNativeData">
              <pm:smNativeData xmlns:pm="smNativeData" xmlns="" val="SMDATA_13_Lj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KkAAAABAAAAAACyAaoAAAABAAAANgDJAVoLAADX3QAAewAAABEAAAAAAAAA"/>
            </a:ext>
          </a:extLst>
        </xdr:cNvSpPr>
      </xdr:nvSpPr>
      <xdr:spPr>
        <a:xfrm>
          <a:off x="1864360" y="40014525"/>
          <a:ext cx="78105" cy="10795"/>
        </a:xfrm>
        <a:prstGeom prst="rect">
          <a:avLst/>
        </a:prstGeom>
        <a:noFill/>
        <a:ln w="9525" cap="flat">
          <a:noFill/>
          <a:prstDash val="solid"/>
          <a:headEnd type="none" w="med" len="med"/>
          <a:tailEnd type="none" w="med" len="med"/>
        </a:ln>
        <a:effectLst/>
      </xdr:spPr>
      <xdr:txBody>
        <a:bodyPr spcFirstLastPara="1" vertOverflow="clip" horzOverflow="clip" wrap="square" lIns="91440" tIns="45720" rIns="91440" bIns="45720" anchor="t" upright="1"/>
        <a:lstStyle/>
        <a:p>
          <a:pPr algn="l" defTabSz="360045" rtl="0">
            <a:defRPr sz="1000"/>
          </a:pPr>
          <a:endParaRPr/>
        </a:p>
      </xdr:txBody>
    </xdr:sp>
    <xdr:clientData/>
  </xdr:twoCellAnchor>
  <xdr:twoCellAnchor>
    <xdr:from>
      <xdr:col>1</xdr:col>
      <xdr:colOff>1464310</xdr:colOff>
      <xdr:row>27</xdr:row>
      <xdr:rowOff>0</xdr:rowOff>
    </xdr:from>
    <xdr:to>
      <xdr:col>1</xdr:col>
      <xdr:colOff>1542415</xdr:colOff>
      <xdr:row>27</xdr:row>
      <xdr:rowOff>10795</xdr:rowOff>
    </xdr:to>
    <xdr:sp macro="" textlink="" fLocksText="0">
      <xdr:nvSpPr>
        <xdr:cNvPr id="31" name="Text Box 3">
          <a:extLst>
            <a:ext uri="{FF2B5EF4-FFF2-40B4-BE49-F238E27FC236}">
              <a16:creationId xmlns:a16="http://schemas.microsoft.com/office/drawing/2014/main" id="{DEDB2B6D-4098-41AA-A6CF-371511404AA3}"/>
            </a:ext>
          </a:extLst>
        </xdr:cNvPr>
        <xdr:cNvSpPr>
          <a:extLst>
            <a:ext uri="smNativeData">
              <pm:smNativeData xmlns:pm="smNativeData" xmlns="" val="SMDATA_13_Lj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KkAAAABAAAAAACyAaoAAAABAAAANgDJAVoLAADX3QAAewAAABEAAAAAAAAA"/>
            </a:ext>
          </a:extLst>
        </xdr:cNvSpPr>
      </xdr:nvSpPr>
      <xdr:spPr>
        <a:xfrm>
          <a:off x="1864360" y="40014525"/>
          <a:ext cx="78105" cy="10795"/>
        </a:xfrm>
        <a:prstGeom prst="rect">
          <a:avLst/>
        </a:prstGeom>
        <a:noFill/>
        <a:ln w="9525" cap="flat">
          <a:noFill/>
          <a:prstDash val="solid"/>
          <a:headEnd type="none" w="med" len="med"/>
          <a:tailEnd type="none" w="med" len="med"/>
        </a:ln>
        <a:effectLst/>
      </xdr:spPr>
      <xdr:txBody>
        <a:bodyPr spcFirstLastPara="1" vertOverflow="clip" horzOverflow="clip" wrap="square" lIns="91440" tIns="45720" rIns="91440" bIns="45720" anchor="t" upright="1"/>
        <a:lstStyle/>
        <a:p>
          <a:pPr algn="l" defTabSz="360045" rtl="0">
            <a:defRPr sz="1000"/>
          </a:pPr>
          <a:endParaRPr/>
        </a:p>
      </xdr:txBody>
    </xdr:sp>
    <xdr:clientData/>
  </xdr:twoCellAnchor>
  <xdr:twoCellAnchor>
    <xdr:from>
      <xdr:col>1</xdr:col>
      <xdr:colOff>1464310</xdr:colOff>
      <xdr:row>27</xdr:row>
      <xdr:rowOff>0</xdr:rowOff>
    </xdr:from>
    <xdr:to>
      <xdr:col>1</xdr:col>
      <xdr:colOff>1542415</xdr:colOff>
      <xdr:row>27</xdr:row>
      <xdr:rowOff>10795</xdr:rowOff>
    </xdr:to>
    <xdr:sp macro="" textlink="" fLocksText="0">
      <xdr:nvSpPr>
        <xdr:cNvPr id="32" name="Text Box 3">
          <a:extLst>
            <a:ext uri="{FF2B5EF4-FFF2-40B4-BE49-F238E27FC236}">
              <a16:creationId xmlns:a16="http://schemas.microsoft.com/office/drawing/2014/main" id="{DE5DA804-113E-4F3F-B908-E8EE415E8FF0}"/>
            </a:ext>
          </a:extLst>
        </xdr:cNvPr>
        <xdr:cNvSpPr>
          <a:extLst>
            <a:ext uri="smNativeData">
              <pm:smNativeData xmlns:pm="smNativeData" xmlns="" val="SMDATA_13_Lj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KkAAAABAAAAAACyAaoAAAABAAAANgDJAVoLAADX3QAAewAAABEAAAAAAAAA"/>
            </a:ext>
          </a:extLst>
        </xdr:cNvSpPr>
      </xdr:nvSpPr>
      <xdr:spPr>
        <a:xfrm>
          <a:off x="1864360" y="40014525"/>
          <a:ext cx="78105" cy="10795"/>
        </a:xfrm>
        <a:prstGeom prst="rect">
          <a:avLst/>
        </a:prstGeom>
        <a:noFill/>
        <a:ln w="9525" cap="flat">
          <a:noFill/>
          <a:prstDash val="solid"/>
          <a:headEnd type="none" w="med" len="med"/>
          <a:tailEnd type="none" w="med" len="med"/>
        </a:ln>
        <a:effectLst/>
      </xdr:spPr>
      <xdr:txBody>
        <a:bodyPr spcFirstLastPara="1" vertOverflow="clip" horzOverflow="clip" wrap="square" lIns="91440" tIns="45720" rIns="91440" bIns="45720" anchor="t" upright="1"/>
        <a:lstStyle/>
        <a:p>
          <a:pPr algn="l" defTabSz="360045" rtl="0">
            <a:defRPr sz="1000"/>
          </a:pPr>
          <a:endParaRPr/>
        </a:p>
      </xdr:txBody>
    </xdr:sp>
    <xdr:clientData/>
  </xdr:twoCellAnchor>
  <xdr:twoCellAnchor>
    <xdr:from>
      <xdr:col>1</xdr:col>
      <xdr:colOff>1464310</xdr:colOff>
      <xdr:row>27</xdr:row>
      <xdr:rowOff>0</xdr:rowOff>
    </xdr:from>
    <xdr:to>
      <xdr:col>1</xdr:col>
      <xdr:colOff>1542415</xdr:colOff>
      <xdr:row>27</xdr:row>
      <xdr:rowOff>10795</xdr:rowOff>
    </xdr:to>
    <xdr:sp macro="" textlink="" fLocksText="0">
      <xdr:nvSpPr>
        <xdr:cNvPr id="33" name="Text Box 3">
          <a:extLst>
            <a:ext uri="{FF2B5EF4-FFF2-40B4-BE49-F238E27FC236}">
              <a16:creationId xmlns:a16="http://schemas.microsoft.com/office/drawing/2014/main" id="{8A234D03-A4C4-485F-B0E3-4956DDA0AF83}"/>
            </a:ext>
          </a:extLst>
        </xdr:cNvPr>
        <xdr:cNvSpPr>
          <a:extLst>
            <a:ext uri="smNativeData">
              <pm:smNativeData xmlns:pm="smNativeData" xmlns="" val="SMDATA_13_Lj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KkAAAABAAAAAACyAaoAAAABAAAANgDJAVoLAADX3QAAewAAABEAAAAAAAAA"/>
            </a:ext>
          </a:extLst>
        </xdr:cNvSpPr>
      </xdr:nvSpPr>
      <xdr:spPr>
        <a:xfrm>
          <a:off x="1864360" y="40014525"/>
          <a:ext cx="78105" cy="10795"/>
        </a:xfrm>
        <a:prstGeom prst="rect">
          <a:avLst/>
        </a:prstGeom>
        <a:noFill/>
        <a:ln w="9525" cap="flat">
          <a:noFill/>
          <a:prstDash val="solid"/>
          <a:headEnd type="none" w="med" len="med"/>
          <a:tailEnd type="none" w="med" len="med"/>
        </a:ln>
        <a:effectLst/>
      </xdr:spPr>
      <xdr:txBody>
        <a:bodyPr spcFirstLastPara="1" vertOverflow="clip" horzOverflow="clip" wrap="square" lIns="91440" tIns="45720" rIns="91440" bIns="45720" anchor="t" upright="1"/>
        <a:lstStyle/>
        <a:p>
          <a:pPr algn="l" defTabSz="360045" rtl="0">
            <a:defRPr sz="1000"/>
          </a:pPr>
          <a:endParaRPr/>
        </a:p>
      </xdr:txBody>
    </xdr:sp>
    <xdr:clientData/>
  </xdr:twoCellAnchor>
  <xdr:twoCellAnchor>
    <xdr:from>
      <xdr:col>1</xdr:col>
      <xdr:colOff>1464310</xdr:colOff>
      <xdr:row>27</xdr:row>
      <xdr:rowOff>0</xdr:rowOff>
    </xdr:from>
    <xdr:to>
      <xdr:col>1</xdr:col>
      <xdr:colOff>1542415</xdr:colOff>
      <xdr:row>27</xdr:row>
      <xdr:rowOff>10795</xdr:rowOff>
    </xdr:to>
    <xdr:sp macro="" textlink="" fLocksText="0">
      <xdr:nvSpPr>
        <xdr:cNvPr id="34" name="Text Box 3">
          <a:extLst>
            <a:ext uri="{FF2B5EF4-FFF2-40B4-BE49-F238E27FC236}">
              <a16:creationId xmlns:a16="http://schemas.microsoft.com/office/drawing/2014/main" id="{7DDFE194-0FF8-4322-8D23-3FEE2D753984}"/>
            </a:ext>
          </a:extLst>
        </xdr:cNvPr>
        <xdr:cNvSpPr>
          <a:extLst>
            <a:ext uri="smNativeData">
              <pm:smNativeData xmlns:pm="smNativeData" xmlns="" val="SMDATA_13_Lj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KkAAAABAAAAAACyAaoAAAABAAAANgDJAVoLAADX3QAAewAAABEAAAAAAAAA"/>
            </a:ext>
          </a:extLst>
        </xdr:cNvSpPr>
      </xdr:nvSpPr>
      <xdr:spPr>
        <a:xfrm>
          <a:off x="1864360" y="40014525"/>
          <a:ext cx="78105" cy="10795"/>
        </a:xfrm>
        <a:prstGeom prst="rect">
          <a:avLst/>
        </a:prstGeom>
        <a:noFill/>
        <a:ln w="9525" cap="flat">
          <a:noFill/>
          <a:prstDash val="solid"/>
          <a:headEnd type="none" w="med" len="med"/>
          <a:tailEnd type="none" w="med" len="med"/>
        </a:ln>
        <a:effectLst/>
      </xdr:spPr>
      <xdr:txBody>
        <a:bodyPr spcFirstLastPara="1" vertOverflow="clip" horzOverflow="clip" wrap="square" lIns="91440" tIns="45720" rIns="91440" bIns="45720" anchor="t" upright="1"/>
        <a:lstStyle/>
        <a:p>
          <a:pPr algn="l" defTabSz="360045" rtl="0">
            <a:defRPr sz="1000"/>
          </a:pPr>
          <a:endParaRPr/>
        </a:p>
      </xdr:txBody>
    </xdr:sp>
    <xdr:clientData/>
  </xdr:twoCellAnchor>
  <xdr:oneCellAnchor>
    <xdr:from>
      <xdr:col>1</xdr:col>
      <xdr:colOff>1496695</xdr:colOff>
      <xdr:row>30</xdr:row>
      <xdr:rowOff>0</xdr:rowOff>
    </xdr:from>
    <xdr:ext cx="75565" cy="0"/>
    <xdr:sp macro="" textlink="" fLocksText="0">
      <xdr:nvSpPr>
        <xdr:cNvPr id="35" name="Text Box 3">
          <a:extLst>
            <a:ext uri="{FF2B5EF4-FFF2-40B4-BE49-F238E27FC236}">
              <a16:creationId xmlns:a16="http://schemas.microsoft.com/office/drawing/2014/main" id="{6C106623-9058-4870-B243-43E8A1DE97F8}"/>
            </a:ext>
          </a:extLst>
        </xdr:cNvPr>
        <xdr:cNvSpPr>
          <a:extLst>
            <a:ext uri="smNativeData">
              <pm:smNativeData xmlns:pm="smNativeData" xmlns="" val="SMDATA_13_Gz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UAAAAAQAAABQAAAAUAAAAFAAAAAE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PUAAAABAAAAAADcAfUAAAABAAAAAAD0ATcLAADD8QAAdwAAAAAAAAABAAAA"/>
            </a:ext>
          </a:extLst>
        </xdr:cNvSpPr>
      </xdr:nvSpPr>
      <xdr:spPr>
        <a:xfrm>
          <a:off x="1896745" y="40652700"/>
          <a:ext cx="75565" cy="0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</xdr:sp>
    <xdr:clientData/>
  </xdr:oneCellAnchor>
  <xdr:oneCellAnchor>
    <xdr:from>
      <xdr:col>1</xdr:col>
      <xdr:colOff>1496695</xdr:colOff>
      <xdr:row>30</xdr:row>
      <xdr:rowOff>0</xdr:rowOff>
    </xdr:from>
    <xdr:ext cx="75565" cy="0"/>
    <xdr:sp macro="" textlink="" fLocksText="0">
      <xdr:nvSpPr>
        <xdr:cNvPr id="36" name="Text Box 3">
          <a:extLst>
            <a:ext uri="{FF2B5EF4-FFF2-40B4-BE49-F238E27FC236}">
              <a16:creationId xmlns:a16="http://schemas.microsoft.com/office/drawing/2014/main" id="{BCB24BB1-FEAF-4C47-BCD2-27E0EEA1DBD2}"/>
            </a:ext>
          </a:extLst>
        </xdr:cNvPr>
        <xdr:cNvSpPr>
          <a:extLst>
            <a:ext uri="smNativeData">
              <pm:smNativeData xmlns:pm="smNativeData" xmlns="" val="SMDATA_13_Gz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UAAAAAQAAABQAAAAUAAAAFAAAAAE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PUAAAABAAAAAADcAfUAAAABAAAAAAD0ATcLAADD8QAAdwAAAAAAAAABAAAA"/>
            </a:ext>
          </a:extLst>
        </xdr:cNvSpPr>
      </xdr:nvSpPr>
      <xdr:spPr>
        <a:xfrm>
          <a:off x="1896745" y="40652700"/>
          <a:ext cx="75565" cy="0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</xdr:sp>
    <xdr:clientData/>
  </xdr:oneCellAnchor>
  <xdr:oneCellAnchor>
    <xdr:from>
      <xdr:col>1</xdr:col>
      <xdr:colOff>1496695</xdr:colOff>
      <xdr:row>30</xdr:row>
      <xdr:rowOff>0</xdr:rowOff>
    </xdr:from>
    <xdr:ext cx="75565" cy="0"/>
    <xdr:sp macro="" textlink="" fLocksText="0">
      <xdr:nvSpPr>
        <xdr:cNvPr id="37" name="Text Box 3">
          <a:extLst>
            <a:ext uri="{FF2B5EF4-FFF2-40B4-BE49-F238E27FC236}">
              <a16:creationId xmlns:a16="http://schemas.microsoft.com/office/drawing/2014/main" id="{0897B4E7-3BBF-4F8E-84DA-D4B1C2BCEE11}"/>
            </a:ext>
          </a:extLst>
        </xdr:cNvPr>
        <xdr:cNvSpPr>
          <a:extLst>
            <a:ext uri="smNativeData">
              <pm:smNativeData xmlns:pm="smNativeData" xmlns="" val="SMDATA_13_Gz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UAAAAAQAAABQAAAAUAAAAFAAAAAE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PUAAAABAAAAAADcAfUAAAABAAAAAAD0ATcLAADD8QAAdwAAAAAAAAABAAAA"/>
            </a:ext>
          </a:extLst>
        </xdr:cNvSpPr>
      </xdr:nvSpPr>
      <xdr:spPr>
        <a:xfrm>
          <a:off x="1896745" y="40652700"/>
          <a:ext cx="75565" cy="0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</xdr:sp>
    <xdr:clientData/>
  </xdr:oneCellAnchor>
  <xdr:oneCellAnchor>
    <xdr:from>
      <xdr:col>1</xdr:col>
      <xdr:colOff>1496695</xdr:colOff>
      <xdr:row>30</xdr:row>
      <xdr:rowOff>0</xdr:rowOff>
    </xdr:from>
    <xdr:ext cx="75565" cy="0"/>
    <xdr:sp macro="" textlink="" fLocksText="0">
      <xdr:nvSpPr>
        <xdr:cNvPr id="38" name="Text Box 3">
          <a:extLst>
            <a:ext uri="{FF2B5EF4-FFF2-40B4-BE49-F238E27FC236}">
              <a16:creationId xmlns:a16="http://schemas.microsoft.com/office/drawing/2014/main" id="{B8E185A3-BBD2-40EF-B53C-51392833A208}"/>
            </a:ext>
          </a:extLst>
        </xdr:cNvPr>
        <xdr:cNvSpPr>
          <a:extLst>
            <a:ext uri="smNativeData">
              <pm:smNativeData xmlns:pm="smNativeData" xmlns="" val="SMDATA_13_Gz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UAAAAAQAAABQAAAAUAAAAFAAAAAE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PUAAAABAAAAAADcAfUAAAABAAAAAAD0ATcLAADD8QAAdwAAAAAAAAABAAAA"/>
            </a:ext>
          </a:extLst>
        </xdr:cNvSpPr>
      </xdr:nvSpPr>
      <xdr:spPr>
        <a:xfrm>
          <a:off x="1896745" y="40652700"/>
          <a:ext cx="75565" cy="0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</xdr:sp>
    <xdr:clientData/>
  </xdr:oneCellAnchor>
  <xdr:oneCellAnchor>
    <xdr:from>
      <xdr:col>1</xdr:col>
      <xdr:colOff>1496695</xdr:colOff>
      <xdr:row>30</xdr:row>
      <xdr:rowOff>0</xdr:rowOff>
    </xdr:from>
    <xdr:ext cx="75565" cy="0"/>
    <xdr:sp macro="" textlink="" fLocksText="0">
      <xdr:nvSpPr>
        <xdr:cNvPr id="39" name="Text Box 3">
          <a:extLst>
            <a:ext uri="{FF2B5EF4-FFF2-40B4-BE49-F238E27FC236}">
              <a16:creationId xmlns:a16="http://schemas.microsoft.com/office/drawing/2014/main" id="{1F0C7D5A-0407-43B3-9897-A2B4582D9036}"/>
            </a:ext>
          </a:extLst>
        </xdr:cNvPr>
        <xdr:cNvSpPr>
          <a:extLst>
            <a:ext uri="smNativeData">
              <pm:smNativeData xmlns:pm="smNativeData" xmlns="" val="SMDATA_13_Gz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UAAAAAQAAABQAAAAUAAAAFAAAAAE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PUAAAABAAAAAADcAfUAAAABAAAAAAD0ATcLAADD8QAAdwAAAAAAAAABAAAA"/>
            </a:ext>
          </a:extLst>
        </xdr:cNvSpPr>
      </xdr:nvSpPr>
      <xdr:spPr>
        <a:xfrm>
          <a:off x="1896745" y="40652700"/>
          <a:ext cx="75565" cy="0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</xdr:sp>
    <xdr:clientData/>
  </xdr:oneCellAnchor>
  <xdr:oneCellAnchor>
    <xdr:from>
      <xdr:col>1</xdr:col>
      <xdr:colOff>1496695</xdr:colOff>
      <xdr:row>30</xdr:row>
      <xdr:rowOff>0</xdr:rowOff>
    </xdr:from>
    <xdr:ext cx="75565" cy="0"/>
    <xdr:sp macro="" textlink="" fLocksText="0">
      <xdr:nvSpPr>
        <xdr:cNvPr id="40" name="Text Box 3">
          <a:extLst>
            <a:ext uri="{FF2B5EF4-FFF2-40B4-BE49-F238E27FC236}">
              <a16:creationId xmlns:a16="http://schemas.microsoft.com/office/drawing/2014/main" id="{7ED05022-2D4B-4BC2-A94C-1A0B352C9AA3}"/>
            </a:ext>
          </a:extLst>
        </xdr:cNvPr>
        <xdr:cNvSpPr>
          <a:extLst>
            <a:ext uri="smNativeData">
              <pm:smNativeData xmlns:pm="smNativeData" xmlns="" val="SMDATA_13_Gz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UAAAAAQAAABQAAAAUAAAAFAAAAAE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PUAAAABAAAAAADcAfUAAAABAAAAAAD0ATcLAADD8QAAdwAAAAAAAAABAAAA"/>
            </a:ext>
          </a:extLst>
        </xdr:cNvSpPr>
      </xdr:nvSpPr>
      <xdr:spPr>
        <a:xfrm>
          <a:off x="1896745" y="40652700"/>
          <a:ext cx="75565" cy="0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</xdr:sp>
    <xdr:clientData/>
  </xdr:oneCellAnchor>
  <xdr:oneCellAnchor>
    <xdr:from>
      <xdr:col>1</xdr:col>
      <xdr:colOff>1496695</xdr:colOff>
      <xdr:row>30</xdr:row>
      <xdr:rowOff>0</xdr:rowOff>
    </xdr:from>
    <xdr:ext cx="75565" cy="0"/>
    <xdr:sp macro="" textlink="" fLocksText="0">
      <xdr:nvSpPr>
        <xdr:cNvPr id="41" name="Text Box 3">
          <a:extLst>
            <a:ext uri="{FF2B5EF4-FFF2-40B4-BE49-F238E27FC236}">
              <a16:creationId xmlns:a16="http://schemas.microsoft.com/office/drawing/2014/main" id="{060B5D42-25DC-4275-8312-9F2FD6B93DAD}"/>
            </a:ext>
          </a:extLst>
        </xdr:cNvPr>
        <xdr:cNvSpPr>
          <a:extLst>
            <a:ext uri="smNativeData">
              <pm:smNativeData xmlns:pm="smNativeData" xmlns="" val="SMDATA_13_Gz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UAAAAAQAAABQAAAAUAAAAFAAAAAE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P///w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PUAAAABAAAAAADcAfUAAAABAAAAAAD0ATcLAADD8QAAdwAAAAAAAAABAAAA"/>
            </a:ext>
          </a:extLst>
        </xdr:cNvSpPr>
      </xdr:nvSpPr>
      <xdr:spPr>
        <a:xfrm>
          <a:off x="1896745" y="40652700"/>
          <a:ext cx="75565" cy="0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</xdr:sp>
    <xdr:clientData/>
  </xdr:oneCellAnchor>
  <xdr:oneCellAnchor>
    <xdr:from>
      <xdr:col>1</xdr:col>
      <xdr:colOff>1496695</xdr:colOff>
      <xdr:row>30</xdr:row>
      <xdr:rowOff>0</xdr:rowOff>
    </xdr:from>
    <xdr:ext cx="75565" cy="0"/>
    <xdr:sp macro="" textlink="" fLocksText="0">
      <xdr:nvSpPr>
        <xdr:cNvPr id="42" name="Text Box 3">
          <a:extLst>
            <a:ext uri="{FF2B5EF4-FFF2-40B4-BE49-F238E27FC236}">
              <a16:creationId xmlns:a16="http://schemas.microsoft.com/office/drawing/2014/main" id="{C29F0DB4-65CE-49B3-AAAB-FA7E277F9AB2}"/>
            </a:ext>
          </a:extLst>
        </xdr:cNvPr>
        <xdr:cNvSpPr>
          <a:extLst>
            <a:ext uri="smNativeData">
              <pm:smNativeData xmlns:pm="smNativeData" xmlns="" val="SMDATA_13_Gz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UAAAAAQAAABQAAAAUAAAAFAAAAAE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FlaWv8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PUAAAABAAAAAADcAfUAAAABAAAAAAD0ATcLAADD8QAAdwAAAAAAAAABAAAA"/>
            </a:ext>
          </a:extLst>
        </xdr:cNvSpPr>
      </xdr:nvSpPr>
      <xdr:spPr>
        <a:xfrm>
          <a:off x="1896745" y="40652700"/>
          <a:ext cx="75565" cy="0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</xdr:sp>
    <xdr:clientData/>
  </xdr:oneCellAnchor>
  <xdr:oneCellAnchor>
    <xdr:from>
      <xdr:col>1</xdr:col>
      <xdr:colOff>1496695</xdr:colOff>
      <xdr:row>30</xdr:row>
      <xdr:rowOff>0</xdr:rowOff>
    </xdr:from>
    <xdr:ext cx="75565" cy="0"/>
    <xdr:sp macro="" textlink="" fLocksText="0">
      <xdr:nvSpPr>
        <xdr:cNvPr id="43" name="Text Box 3">
          <a:extLst>
            <a:ext uri="{FF2B5EF4-FFF2-40B4-BE49-F238E27FC236}">
              <a16:creationId xmlns:a16="http://schemas.microsoft.com/office/drawing/2014/main" id="{1C96B39C-7CA5-4E27-874F-8CB0E9ECACAC}"/>
            </a:ext>
          </a:extLst>
        </xdr:cNvPr>
        <xdr:cNvSpPr>
          <a:extLst>
            <a:ext uri="smNativeData">
              <pm:smNativeData xmlns:pm="smNativeData" xmlns="" val="SMDATA_13_Gz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UAAAAAQAAABQAAAAUAAAAFAAAAAE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PUAAAABAAAAAADcAfUAAAABAAAAAAD0ATcLAADD8QAAdwAAAAAAAAABAAAA"/>
            </a:ext>
          </a:extLst>
        </xdr:cNvSpPr>
      </xdr:nvSpPr>
      <xdr:spPr>
        <a:xfrm>
          <a:off x="1896745" y="40652700"/>
          <a:ext cx="75565" cy="0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</xdr:sp>
    <xdr:clientData/>
  </xdr:oneCellAnchor>
  <xdr:twoCellAnchor>
    <xdr:from>
      <xdr:col>1</xdr:col>
      <xdr:colOff>1464310</xdr:colOff>
      <xdr:row>27</xdr:row>
      <xdr:rowOff>0</xdr:rowOff>
    </xdr:from>
    <xdr:to>
      <xdr:col>1</xdr:col>
      <xdr:colOff>1542415</xdr:colOff>
      <xdr:row>28</xdr:row>
      <xdr:rowOff>10795</xdr:rowOff>
    </xdr:to>
    <xdr:sp macro="" textlink="" fLocksText="0">
      <xdr:nvSpPr>
        <xdr:cNvPr id="44" name="Text Box 3">
          <a:extLst>
            <a:ext uri="{FF2B5EF4-FFF2-40B4-BE49-F238E27FC236}">
              <a16:creationId xmlns:a16="http://schemas.microsoft.com/office/drawing/2014/main" id="{0E4E61BE-FCE5-4F92-A6EB-B664F3ADCD94}"/>
            </a:ext>
          </a:extLst>
        </xdr:cNvPr>
        <xdr:cNvSpPr>
          <a:extLst>
            <a:ext uri="smNativeData">
              <pm:smNativeData xmlns="" xmlns:pm="smNativeData" val="SMDATA_13_Lj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G9zb2Y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KkAAAABAAAAAACyAaoAAAABAAAANgDJAVoLAADX3QAAewAAABEAAAAAAAAA"/>
            </a:ext>
          </a:extLst>
        </xdr:cNvSpPr>
      </xdr:nvSpPr>
      <xdr:spPr>
        <a:xfrm>
          <a:off x="1864360" y="40014525"/>
          <a:ext cx="78105" cy="248920"/>
        </a:xfrm>
        <a:prstGeom prst="rect">
          <a:avLst/>
        </a:prstGeom>
        <a:noFill/>
        <a:ln w="9525" cap="flat">
          <a:noFill/>
          <a:prstDash val="solid"/>
          <a:headEnd type="none" w="med" len="med"/>
          <a:tailEnd type="none" w="med" len="med"/>
        </a:ln>
        <a:effectLst/>
      </xdr:spPr>
      <xdr:txBody>
        <a:bodyPr spcFirstLastPara="1" vertOverflow="clip" horzOverflow="clip" wrap="square" lIns="91440" tIns="45720" rIns="91440" bIns="45720" anchor="t" upright="1"/>
        <a:lstStyle/>
        <a:p>
          <a:pPr algn="l" defTabSz="360045" rtl="0">
            <a:defRPr sz="1000"/>
          </a:pPr>
          <a:endParaRPr/>
        </a:p>
      </xdr:txBody>
    </xdr:sp>
    <xdr:clientData/>
  </xdr:twoCellAnchor>
  <xdr:twoCellAnchor>
    <xdr:from>
      <xdr:col>1</xdr:col>
      <xdr:colOff>1464310</xdr:colOff>
      <xdr:row>27</xdr:row>
      <xdr:rowOff>0</xdr:rowOff>
    </xdr:from>
    <xdr:to>
      <xdr:col>1</xdr:col>
      <xdr:colOff>1542415</xdr:colOff>
      <xdr:row>28</xdr:row>
      <xdr:rowOff>10795</xdr:rowOff>
    </xdr:to>
    <xdr:sp macro="" textlink="" fLocksText="0">
      <xdr:nvSpPr>
        <xdr:cNvPr id="45" name="Text Box 3">
          <a:extLst>
            <a:ext uri="{FF2B5EF4-FFF2-40B4-BE49-F238E27FC236}">
              <a16:creationId xmlns:a16="http://schemas.microsoft.com/office/drawing/2014/main" id="{3E9AEA9E-0F0E-4B1F-8241-5580E7A632D5}"/>
            </a:ext>
          </a:extLst>
        </xdr:cNvPr>
        <xdr:cNvSpPr>
          <a:extLst>
            <a:ext uri="smNativeData">
              <pm:smNativeData xmlns="" xmlns:pm="smNativeData" val="SMDATA_13_Lj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KkAAAABAAAAAACyAaoAAAABAAAANgDJAVoLAADX3QAAewAAABEAAAAAAAAA"/>
            </a:ext>
          </a:extLst>
        </xdr:cNvSpPr>
      </xdr:nvSpPr>
      <xdr:spPr>
        <a:xfrm>
          <a:off x="1864360" y="40014525"/>
          <a:ext cx="78105" cy="248920"/>
        </a:xfrm>
        <a:prstGeom prst="rect">
          <a:avLst/>
        </a:prstGeom>
        <a:noFill/>
        <a:ln w="9525" cap="flat">
          <a:noFill/>
          <a:prstDash val="solid"/>
          <a:headEnd type="none" w="med" len="med"/>
          <a:tailEnd type="none" w="med" len="med"/>
        </a:ln>
        <a:effectLst/>
      </xdr:spPr>
      <xdr:txBody>
        <a:bodyPr spcFirstLastPara="1" vertOverflow="clip" horzOverflow="clip" wrap="square" lIns="91440" tIns="45720" rIns="91440" bIns="45720" anchor="t" upright="1"/>
        <a:lstStyle/>
        <a:p>
          <a:pPr algn="l" defTabSz="360045" rtl="0">
            <a:defRPr sz="1000"/>
          </a:pPr>
          <a:endParaRPr/>
        </a:p>
      </xdr:txBody>
    </xdr:sp>
    <xdr:clientData/>
  </xdr:twoCellAnchor>
  <xdr:twoCellAnchor>
    <xdr:from>
      <xdr:col>1</xdr:col>
      <xdr:colOff>1464310</xdr:colOff>
      <xdr:row>27</xdr:row>
      <xdr:rowOff>0</xdr:rowOff>
    </xdr:from>
    <xdr:to>
      <xdr:col>1</xdr:col>
      <xdr:colOff>1542415</xdr:colOff>
      <xdr:row>28</xdr:row>
      <xdr:rowOff>10795</xdr:rowOff>
    </xdr:to>
    <xdr:sp macro="" textlink="" fLocksText="0">
      <xdr:nvSpPr>
        <xdr:cNvPr id="46" name="Text Box 3">
          <a:extLst>
            <a:ext uri="{FF2B5EF4-FFF2-40B4-BE49-F238E27FC236}">
              <a16:creationId xmlns:a16="http://schemas.microsoft.com/office/drawing/2014/main" id="{D0AF1EB6-2D06-4676-98E5-FB0FB4A7E50C}"/>
            </a:ext>
          </a:extLst>
        </xdr:cNvPr>
        <xdr:cNvSpPr>
          <a:extLst>
            <a:ext uri="smNativeData">
              <pm:smNativeData xmlns="" xmlns:pm="smNativeData" val="SMDATA_13_Lj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KkAAAABAAAAAACyAaoAAAABAAAANgDJAVoLAADX3QAAewAAABEAAAAAAAAA"/>
            </a:ext>
          </a:extLst>
        </xdr:cNvSpPr>
      </xdr:nvSpPr>
      <xdr:spPr>
        <a:xfrm>
          <a:off x="1864360" y="40014525"/>
          <a:ext cx="78105" cy="248920"/>
        </a:xfrm>
        <a:prstGeom prst="rect">
          <a:avLst/>
        </a:prstGeom>
        <a:noFill/>
        <a:ln w="9525" cap="flat">
          <a:noFill/>
          <a:prstDash val="solid"/>
          <a:headEnd type="none" w="med" len="med"/>
          <a:tailEnd type="none" w="med" len="med"/>
        </a:ln>
        <a:effectLst/>
      </xdr:spPr>
      <xdr:txBody>
        <a:bodyPr spcFirstLastPara="1" vertOverflow="clip" horzOverflow="clip" wrap="square" lIns="91440" tIns="45720" rIns="91440" bIns="45720" anchor="t" upright="1"/>
        <a:lstStyle/>
        <a:p>
          <a:pPr algn="l" defTabSz="360045" rtl="0">
            <a:defRPr sz="1000"/>
          </a:pPr>
          <a:endParaRPr/>
        </a:p>
      </xdr:txBody>
    </xdr:sp>
    <xdr:clientData/>
  </xdr:twoCellAnchor>
  <xdr:twoCellAnchor>
    <xdr:from>
      <xdr:col>1</xdr:col>
      <xdr:colOff>1464310</xdr:colOff>
      <xdr:row>27</xdr:row>
      <xdr:rowOff>0</xdr:rowOff>
    </xdr:from>
    <xdr:to>
      <xdr:col>1</xdr:col>
      <xdr:colOff>1542415</xdr:colOff>
      <xdr:row>28</xdr:row>
      <xdr:rowOff>10795</xdr:rowOff>
    </xdr:to>
    <xdr:sp macro="" textlink="" fLocksText="0">
      <xdr:nvSpPr>
        <xdr:cNvPr id="47" name="Text Box 3">
          <a:extLst>
            <a:ext uri="{FF2B5EF4-FFF2-40B4-BE49-F238E27FC236}">
              <a16:creationId xmlns:a16="http://schemas.microsoft.com/office/drawing/2014/main" id="{64649FEC-019E-446A-985E-691BC78DE640}"/>
            </a:ext>
          </a:extLst>
        </xdr:cNvPr>
        <xdr:cNvSpPr>
          <a:extLst>
            <a:ext uri="smNativeData">
              <pm:smNativeData xmlns="" xmlns:pm="smNativeData" val="SMDATA_13_Lj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KkAAAABAAAAAACyAaoAAAABAAAANgDJAVoLAADX3QAAewAAABEAAAAAAAAA"/>
            </a:ext>
          </a:extLst>
        </xdr:cNvSpPr>
      </xdr:nvSpPr>
      <xdr:spPr>
        <a:xfrm>
          <a:off x="1864360" y="40014525"/>
          <a:ext cx="78105" cy="248920"/>
        </a:xfrm>
        <a:prstGeom prst="rect">
          <a:avLst/>
        </a:prstGeom>
        <a:noFill/>
        <a:ln w="9525" cap="flat">
          <a:noFill/>
          <a:prstDash val="solid"/>
          <a:headEnd type="none" w="med" len="med"/>
          <a:tailEnd type="none" w="med" len="med"/>
        </a:ln>
        <a:effectLst/>
      </xdr:spPr>
      <xdr:txBody>
        <a:bodyPr spcFirstLastPara="1" vertOverflow="clip" horzOverflow="clip" wrap="square" lIns="91440" tIns="45720" rIns="91440" bIns="45720" anchor="t" upright="1"/>
        <a:lstStyle/>
        <a:p>
          <a:pPr algn="l" defTabSz="360045" rtl="0">
            <a:defRPr sz="1000"/>
          </a:pPr>
          <a:endParaRPr/>
        </a:p>
      </xdr:txBody>
    </xdr:sp>
    <xdr:clientData/>
  </xdr:twoCellAnchor>
  <xdr:twoCellAnchor>
    <xdr:from>
      <xdr:col>1</xdr:col>
      <xdr:colOff>1464310</xdr:colOff>
      <xdr:row>27</xdr:row>
      <xdr:rowOff>0</xdr:rowOff>
    </xdr:from>
    <xdr:to>
      <xdr:col>1</xdr:col>
      <xdr:colOff>1542415</xdr:colOff>
      <xdr:row>28</xdr:row>
      <xdr:rowOff>10795</xdr:rowOff>
    </xdr:to>
    <xdr:sp macro="" textlink="" fLocksText="0">
      <xdr:nvSpPr>
        <xdr:cNvPr id="48" name="Text Box 3">
          <a:extLst>
            <a:ext uri="{FF2B5EF4-FFF2-40B4-BE49-F238E27FC236}">
              <a16:creationId xmlns:a16="http://schemas.microsoft.com/office/drawing/2014/main" id="{A11E14F5-865C-43F8-B3BD-4D4FE91BD52A}"/>
            </a:ext>
          </a:extLst>
        </xdr:cNvPr>
        <xdr:cNvSpPr>
          <a:extLst>
            <a:ext uri="smNativeData">
              <pm:smNativeData xmlns="" xmlns:pm="smNativeData" val="SMDATA_13_Lj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KkAAAABAAAAAACyAaoAAAABAAAANgDJAVoLAADX3QAAewAAABEAAAAAAAAA"/>
            </a:ext>
          </a:extLst>
        </xdr:cNvSpPr>
      </xdr:nvSpPr>
      <xdr:spPr>
        <a:xfrm>
          <a:off x="1864360" y="40014525"/>
          <a:ext cx="78105" cy="248920"/>
        </a:xfrm>
        <a:prstGeom prst="rect">
          <a:avLst/>
        </a:prstGeom>
        <a:noFill/>
        <a:ln w="9525" cap="flat">
          <a:noFill/>
          <a:prstDash val="solid"/>
          <a:headEnd type="none" w="med" len="med"/>
          <a:tailEnd type="none" w="med" len="med"/>
        </a:ln>
        <a:effectLst/>
      </xdr:spPr>
      <xdr:txBody>
        <a:bodyPr spcFirstLastPara="1" vertOverflow="clip" horzOverflow="clip" wrap="square" lIns="91440" tIns="45720" rIns="91440" bIns="45720" anchor="t" upright="1"/>
        <a:lstStyle/>
        <a:p>
          <a:pPr algn="l" defTabSz="360045" rtl="0">
            <a:defRPr sz="1000"/>
          </a:pPr>
          <a:endParaRPr/>
        </a:p>
      </xdr:txBody>
    </xdr:sp>
    <xdr:clientData/>
  </xdr:twoCellAnchor>
  <xdr:twoCellAnchor>
    <xdr:from>
      <xdr:col>1</xdr:col>
      <xdr:colOff>1464310</xdr:colOff>
      <xdr:row>27</xdr:row>
      <xdr:rowOff>0</xdr:rowOff>
    </xdr:from>
    <xdr:to>
      <xdr:col>1</xdr:col>
      <xdr:colOff>1542415</xdr:colOff>
      <xdr:row>28</xdr:row>
      <xdr:rowOff>10795</xdr:rowOff>
    </xdr:to>
    <xdr:sp macro="" textlink="" fLocksText="0">
      <xdr:nvSpPr>
        <xdr:cNvPr id="49" name="Text Box 3">
          <a:extLst>
            <a:ext uri="{FF2B5EF4-FFF2-40B4-BE49-F238E27FC236}">
              <a16:creationId xmlns:a16="http://schemas.microsoft.com/office/drawing/2014/main" id="{1B628EBA-E724-4F9D-AC70-B452278F4194}"/>
            </a:ext>
          </a:extLst>
        </xdr:cNvPr>
        <xdr:cNvSpPr>
          <a:extLst>
            <a:ext uri="smNativeData">
              <pm:smNativeData xmlns="" xmlns:pm="smNativeData" val="SMDATA_13_Lj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KkAAAABAAAAAACyAaoAAAABAAAANgDJAVoLAADX3QAAewAAABEAAAAAAAAA"/>
            </a:ext>
          </a:extLst>
        </xdr:cNvSpPr>
      </xdr:nvSpPr>
      <xdr:spPr>
        <a:xfrm>
          <a:off x="1864360" y="40014525"/>
          <a:ext cx="78105" cy="248920"/>
        </a:xfrm>
        <a:prstGeom prst="rect">
          <a:avLst/>
        </a:prstGeom>
        <a:noFill/>
        <a:ln w="9525" cap="flat">
          <a:noFill/>
          <a:prstDash val="solid"/>
          <a:headEnd type="none" w="med" len="med"/>
          <a:tailEnd type="none" w="med" len="med"/>
        </a:ln>
        <a:effectLst/>
      </xdr:spPr>
      <xdr:txBody>
        <a:bodyPr spcFirstLastPara="1" vertOverflow="clip" horzOverflow="clip" wrap="square" lIns="91440" tIns="45720" rIns="91440" bIns="45720" anchor="t" upright="1"/>
        <a:lstStyle/>
        <a:p>
          <a:pPr algn="l" defTabSz="360045" rtl="0">
            <a:defRPr sz="1000"/>
          </a:pPr>
          <a:endParaRPr/>
        </a:p>
      </xdr:txBody>
    </xdr:sp>
    <xdr:clientData/>
  </xdr:twoCellAnchor>
  <xdr:twoCellAnchor>
    <xdr:from>
      <xdr:col>1</xdr:col>
      <xdr:colOff>1464310</xdr:colOff>
      <xdr:row>27</xdr:row>
      <xdr:rowOff>0</xdr:rowOff>
    </xdr:from>
    <xdr:to>
      <xdr:col>1</xdr:col>
      <xdr:colOff>1542415</xdr:colOff>
      <xdr:row>28</xdr:row>
      <xdr:rowOff>10795</xdr:rowOff>
    </xdr:to>
    <xdr:sp macro="" textlink="" fLocksText="0">
      <xdr:nvSpPr>
        <xdr:cNvPr id="50" name="Text Box 3">
          <a:extLst>
            <a:ext uri="{FF2B5EF4-FFF2-40B4-BE49-F238E27FC236}">
              <a16:creationId xmlns:a16="http://schemas.microsoft.com/office/drawing/2014/main" id="{7BE2197A-8682-47D3-BAB6-59BCCB470D92}"/>
            </a:ext>
          </a:extLst>
        </xdr:cNvPr>
        <xdr:cNvSpPr>
          <a:extLst>
            <a:ext uri="smNativeData">
              <pm:smNativeData xmlns="" xmlns:pm="smNativeData" val="SMDATA_13_Lj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KkAAAABAAAAAACyAaoAAAABAAAANgDJAVoLAADX3QAAewAAABEAAAAAAAAA"/>
            </a:ext>
          </a:extLst>
        </xdr:cNvSpPr>
      </xdr:nvSpPr>
      <xdr:spPr>
        <a:xfrm>
          <a:off x="1864360" y="40014525"/>
          <a:ext cx="78105" cy="248920"/>
        </a:xfrm>
        <a:prstGeom prst="rect">
          <a:avLst/>
        </a:prstGeom>
        <a:noFill/>
        <a:ln w="9525" cap="flat">
          <a:noFill/>
          <a:prstDash val="solid"/>
          <a:headEnd type="none" w="med" len="med"/>
          <a:tailEnd type="none" w="med" len="med"/>
        </a:ln>
        <a:effectLst/>
      </xdr:spPr>
      <xdr:txBody>
        <a:bodyPr spcFirstLastPara="1" vertOverflow="clip" horzOverflow="clip" wrap="square" lIns="91440" tIns="45720" rIns="91440" bIns="45720" anchor="t" upright="1"/>
        <a:lstStyle/>
        <a:p>
          <a:pPr algn="l" defTabSz="360045" rtl="0">
            <a:defRPr sz="1000"/>
          </a:pPr>
          <a:endParaRPr/>
        </a:p>
      </xdr:txBody>
    </xdr:sp>
    <xdr:clientData/>
  </xdr:twoCellAnchor>
  <xdr:twoCellAnchor>
    <xdr:from>
      <xdr:col>1</xdr:col>
      <xdr:colOff>1464310</xdr:colOff>
      <xdr:row>27</xdr:row>
      <xdr:rowOff>0</xdr:rowOff>
    </xdr:from>
    <xdr:to>
      <xdr:col>1</xdr:col>
      <xdr:colOff>1542415</xdr:colOff>
      <xdr:row>28</xdr:row>
      <xdr:rowOff>10795</xdr:rowOff>
    </xdr:to>
    <xdr:sp macro="" textlink="" fLocksText="0">
      <xdr:nvSpPr>
        <xdr:cNvPr id="51" name="Text Box 3">
          <a:extLst>
            <a:ext uri="{FF2B5EF4-FFF2-40B4-BE49-F238E27FC236}">
              <a16:creationId xmlns:a16="http://schemas.microsoft.com/office/drawing/2014/main" id="{35120BB3-4827-42A5-A504-A7D8514D6132}"/>
            </a:ext>
          </a:extLst>
        </xdr:cNvPr>
        <xdr:cNvSpPr>
          <a:extLst>
            <a:ext uri="smNativeData">
              <pm:smNativeData xmlns="" xmlns:pm="smNativeData" val="SMDATA_13_Lj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KkAAAABAAAAAACyAaoAAAABAAAANgDJAVoLAADX3QAAewAAABEAAAAAAAAA"/>
            </a:ext>
          </a:extLst>
        </xdr:cNvSpPr>
      </xdr:nvSpPr>
      <xdr:spPr>
        <a:xfrm>
          <a:off x="1864360" y="40014525"/>
          <a:ext cx="78105" cy="248920"/>
        </a:xfrm>
        <a:prstGeom prst="rect">
          <a:avLst/>
        </a:prstGeom>
        <a:noFill/>
        <a:ln w="9525" cap="flat">
          <a:noFill/>
          <a:prstDash val="solid"/>
          <a:headEnd type="none" w="med" len="med"/>
          <a:tailEnd type="none" w="med" len="med"/>
        </a:ln>
        <a:effectLst/>
      </xdr:spPr>
      <xdr:txBody>
        <a:bodyPr spcFirstLastPara="1" vertOverflow="clip" horzOverflow="clip" wrap="square" lIns="91440" tIns="45720" rIns="91440" bIns="45720" anchor="t" upright="1"/>
        <a:lstStyle/>
        <a:p>
          <a:pPr algn="l" defTabSz="360045" rtl="0">
            <a:defRPr sz="1000"/>
          </a:pPr>
          <a:endParaRPr/>
        </a:p>
      </xdr:txBody>
    </xdr:sp>
    <xdr:clientData/>
  </xdr:twoCellAnchor>
  <xdr:twoCellAnchor>
    <xdr:from>
      <xdr:col>1</xdr:col>
      <xdr:colOff>1464310</xdr:colOff>
      <xdr:row>27</xdr:row>
      <xdr:rowOff>0</xdr:rowOff>
    </xdr:from>
    <xdr:to>
      <xdr:col>1</xdr:col>
      <xdr:colOff>1542415</xdr:colOff>
      <xdr:row>28</xdr:row>
      <xdr:rowOff>10795</xdr:rowOff>
    </xdr:to>
    <xdr:sp macro="" textlink="" fLocksText="0">
      <xdr:nvSpPr>
        <xdr:cNvPr id="52" name="Text Box 3">
          <a:extLst>
            <a:ext uri="{FF2B5EF4-FFF2-40B4-BE49-F238E27FC236}">
              <a16:creationId xmlns:a16="http://schemas.microsoft.com/office/drawing/2014/main" id="{8BC11359-06BF-45A6-95B3-B29BC9269178}"/>
            </a:ext>
          </a:extLst>
        </xdr:cNvPr>
        <xdr:cNvSpPr>
          <a:extLst>
            <a:ext uri="smNativeData">
              <pm:smNativeData xmlns="" xmlns:pm="smNativeData" val="SMDATA_13_Lj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KkAAAABAAAAAACyAaoAAAABAAAANgDJAVoLAADX3QAAewAAABEAAAAAAAAA"/>
            </a:ext>
          </a:extLst>
        </xdr:cNvSpPr>
      </xdr:nvSpPr>
      <xdr:spPr>
        <a:xfrm>
          <a:off x="1864360" y="40014525"/>
          <a:ext cx="78105" cy="248920"/>
        </a:xfrm>
        <a:prstGeom prst="rect">
          <a:avLst/>
        </a:prstGeom>
        <a:noFill/>
        <a:ln w="9525" cap="flat">
          <a:noFill/>
          <a:prstDash val="solid"/>
          <a:headEnd type="none" w="med" len="med"/>
          <a:tailEnd type="none" w="med" len="med"/>
        </a:ln>
        <a:effectLst/>
      </xdr:spPr>
      <xdr:txBody>
        <a:bodyPr spcFirstLastPara="1" vertOverflow="clip" horzOverflow="clip" wrap="square" lIns="91440" tIns="45720" rIns="91440" bIns="45720" anchor="t" upright="1"/>
        <a:lstStyle/>
        <a:p>
          <a:pPr algn="l" defTabSz="360045" rtl="0">
            <a:defRPr sz="1000"/>
          </a:pPr>
          <a:endParaRPr/>
        </a:p>
      </xdr:txBody>
    </xdr:sp>
    <xdr:clientData/>
  </xdr:twoCellAnchor>
  <xdr:twoCellAnchor>
    <xdr:from>
      <xdr:col>1</xdr:col>
      <xdr:colOff>1464310</xdr:colOff>
      <xdr:row>27</xdr:row>
      <xdr:rowOff>0</xdr:rowOff>
    </xdr:from>
    <xdr:to>
      <xdr:col>1</xdr:col>
      <xdr:colOff>1542415</xdr:colOff>
      <xdr:row>28</xdr:row>
      <xdr:rowOff>10795</xdr:rowOff>
    </xdr:to>
    <xdr:sp macro="" textlink="" fLocksText="0">
      <xdr:nvSpPr>
        <xdr:cNvPr id="53" name="Text Box 3">
          <a:extLst>
            <a:ext uri="{FF2B5EF4-FFF2-40B4-BE49-F238E27FC236}">
              <a16:creationId xmlns:a16="http://schemas.microsoft.com/office/drawing/2014/main" id="{5E65AF18-6A0A-4069-BB24-78448EE31C51}"/>
            </a:ext>
          </a:extLst>
        </xdr:cNvPr>
        <xdr:cNvSpPr>
          <a:extLst>
            <a:ext uri="smNativeData">
              <pm:smNativeData xmlns="" xmlns:pm="smNativeData" val="SMDATA_13_Lj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KkAAAABAAAAAACyAaoAAAABAAAANgDJAVoLAADX3QAAewAAABEAAAAAAAAA"/>
            </a:ext>
          </a:extLst>
        </xdr:cNvSpPr>
      </xdr:nvSpPr>
      <xdr:spPr>
        <a:xfrm>
          <a:off x="1864360" y="40014525"/>
          <a:ext cx="78105" cy="248920"/>
        </a:xfrm>
        <a:prstGeom prst="rect">
          <a:avLst/>
        </a:prstGeom>
        <a:noFill/>
        <a:ln w="9525" cap="flat">
          <a:noFill/>
          <a:prstDash val="solid"/>
          <a:headEnd type="none" w="med" len="med"/>
          <a:tailEnd type="none" w="med" len="med"/>
        </a:ln>
        <a:effectLst/>
      </xdr:spPr>
      <xdr:txBody>
        <a:bodyPr spcFirstLastPara="1" vertOverflow="clip" horzOverflow="clip" wrap="square" lIns="91440" tIns="45720" rIns="91440" bIns="45720" anchor="t" upright="1"/>
        <a:lstStyle/>
        <a:p>
          <a:pPr algn="l" defTabSz="360045" rtl="0">
            <a:defRPr sz="1000"/>
          </a:pPr>
          <a:endParaRPr/>
        </a:p>
      </xdr:txBody>
    </xdr:sp>
    <xdr:clientData/>
  </xdr:twoCellAnchor>
  <xdr:twoCellAnchor>
    <xdr:from>
      <xdr:col>1</xdr:col>
      <xdr:colOff>1464310</xdr:colOff>
      <xdr:row>27</xdr:row>
      <xdr:rowOff>0</xdr:rowOff>
    </xdr:from>
    <xdr:to>
      <xdr:col>1</xdr:col>
      <xdr:colOff>1542415</xdr:colOff>
      <xdr:row>28</xdr:row>
      <xdr:rowOff>10795</xdr:rowOff>
    </xdr:to>
    <xdr:sp macro="" textlink="" fLocksText="0">
      <xdr:nvSpPr>
        <xdr:cNvPr id="54" name="Text Box 3">
          <a:extLst>
            <a:ext uri="{FF2B5EF4-FFF2-40B4-BE49-F238E27FC236}">
              <a16:creationId xmlns:a16="http://schemas.microsoft.com/office/drawing/2014/main" id="{561FF068-B0CF-451D-90AD-7FB84EDE0B59}"/>
            </a:ext>
          </a:extLst>
        </xdr:cNvPr>
        <xdr:cNvSpPr>
          <a:extLst>
            <a:ext uri="smNativeData">
              <pm:smNativeData xmlns="" xmlns:pm="smNativeData" val="SMDATA_13_Lj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KkAAAABAAAAAACyAaoAAAABAAAANgDJAVoLAADX3QAAewAAABEAAAAAAAAA"/>
            </a:ext>
          </a:extLst>
        </xdr:cNvSpPr>
      </xdr:nvSpPr>
      <xdr:spPr>
        <a:xfrm>
          <a:off x="1864360" y="40014525"/>
          <a:ext cx="78105" cy="248920"/>
        </a:xfrm>
        <a:prstGeom prst="rect">
          <a:avLst/>
        </a:prstGeom>
        <a:noFill/>
        <a:ln w="9525" cap="flat">
          <a:noFill/>
          <a:prstDash val="solid"/>
          <a:headEnd type="none" w="med" len="med"/>
          <a:tailEnd type="none" w="med" len="med"/>
        </a:ln>
        <a:effectLst/>
      </xdr:spPr>
      <xdr:txBody>
        <a:bodyPr spcFirstLastPara="1" vertOverflow="clip" horzOverflow="clip" wrap="square" lIns="91440" tIns="45720" rIns="91440" bIns="45720" anchor="t" upright="1"/>
        <a:lstStyle/>
        <a:p>
          <a:pPr algn="l" defTabSz="360045" rtl="0">
            <a:defRPr sz="1000"/>
          </a:pPr>
          <a:endParaRPr/>
        </a:p>
      </xdr:txBody>
    </xdr:sp>
    <xdr:clientData/>
  </xdr:twoCellAnchor>
  <xdr:twoCellAnchor>
    <xdr:from>
      <xdr:col>1</xdr:col>
      <xdr:colOff>1464310</xdr:colOff>
      <xdr:row>27</xdr:row>
      <xdr:rowOff>0</xdr:rowOff>
    </xdr:from>
    <xdr:to>
      <xdr:col>1</xdr:col>
      <xdr:colOff>1542415</xdr:colOff>
      <xdr:row>28</xdr:row>
      <xdr:rowOff>10795</xdr:rowOff>
    </xdr:to>
    <xdr:sp macro="" textlink="" fLocksText="0">
      <xdr:nvSpPr>
        <xdr:cNvPr id="55" name="Text Box 3">
          <a:extLst>
            <a:ext uri="{FF2B5EF4-FFF2-40B4-BE49-F238E27FC236}">
              <a16:creationId xmlns:a16="http://schemas.microsoft.com/office/drawing/2014/main" id="{CC000EF7-A378-44EA-8610-F311A167C0BE}"/>
            </a:ext>
          </a:extLst>
        </xdr:cNvPr>
        <xdr:cNvSpPr>
          <a:extLst>
            <a:ext uri="smNativeData">
              <pm:smNativeData xmlns="" xmlns:pm="smNativeData" val="SMDATA_13_Lj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KkAAAABAAAAAACyAaoAAAABAAAANgDJAVoLAADX3QAAewAAABEAAAAAAAAA"/>
            </a:ext>
          </a:extLst>
        </xdr:cNvSpPr>
      </xdr:nvSpPr>
      <xdr:spPr>
        <a:xfrm>
          <a:off x="1864360" y="40014525"/>
          <a:ext cx="78105" cy="248920"/>
        </a:xfrm>
        <a:prstGeom prst="rect">
          <a:avLst/>
        </a:prstGeom>
        <a:noFill/>
        <a:ln w="9525" cap="flat">
          <a:noFill/>
          <a:prstDash val="solid"/>
          <a:headEnd type="none" w="med" len="med"/>
          <a:tailEnd type="none" w="med" len="med"/>
        </a:ln>
        <a:effectLst/>
      </xdr:spPr>
      <xdr:txBody>
        <a:bodyPr spcFirstLastPara="1" vertOverflow="clip" horzOverflow="clip" wrap="square" lIns="91440" tIns="45720" rIns="91440" bIns="45720" anchor="t" upright="1"/>
        <a:lstStyle/>
        <a:p>
          <a:pPr algn="l" defTabSz="360045" rtl="0">
            <a:defRPr sz="1000"/>
          </a:pPr>
          <a:endParaRPr/>
        </a:p>
      </xdr:txBody>
    </xdr:sp>
    <xdr:clientData/>
  </xdr:twoCellAnchor>
  <xdr:twoCellAnchor>
    <xdr:from>
      <xdr:col>1</xdr:col>
      <xdr:colOff>1465580</xdr:colOff>
      <xdr:row>27</xdr:row>
      <xdr:rowOff>0</xdr:rowOff>
    </xdr:from>
    <xdr:to>
      <xdr:col>1</xdr:col>
      <xdr:colOff>1544320</xdr:colOff>
      <xdr:row>28</xdr:row>
      <xdr:rowOff>10795</xdr:rowOff>
    </xdr:to>
    <xdr:sp macro="" textlink="" fLocksText="0">
      <xdr:nvSpPr>
        <xdr:cNvPr id="56" name="Text Box 3">
          <a:extLst>
            <a:ext uri="{FF2B5EF4-FFF2-40B4-BE49-F238E27FC236}">
              <a16:creationId xmlns:a16="http://schemas.microsoft.com/office/drawing/2014/main" id="{AF5D0AC5-F082-46D7-BB12-A1D8A9592330}"/>
            </a:ext>
          </a:extLst>
        </xdr:cNvPr>
        <xdr:cNvSpPr>
          <a:extLst>
            <a:ext uri="smNativeData">
              <pm:smNativeData xmlns:pm="smNativeData" xmlns="" val="SMDATA_13_Gz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H0AAAABAAAAAADSAX4AAAABAAAANgDrAQYLAAB/4wAAfAAAABEAAAAAAAAA"/>
            </a:ext>
          </a:extLst>
        </xdr:cNvSpPr>
      </xdr:nvSpPr>
      <xdr:spPr>
        <a:xfrm>
          <a:off x="1865630" y="40014525"/>
          <a:ext cx="78740" cy="248920"/>
        </a:xfrm>
        <a:prstGeom prst="rect">
          <a:avLst/>
        </a:prstGeom>
        <a:noFill/>
        <a:ln w="9525" cap="flat">
          <a:noFill/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1</xdr:col>
      <xdr:colOff>1465580</xdr:colOff>
      <xdr:row>27</xdr:row>
      <xdr:rowOff>0</xdr:rowOff>
    </xdr:from>
    <xdr:to>
      <xdr:col>1</xdr:col>
      <xdr:colOff>1544320</xdr:colOff>
      <xdr:row>28</xdr:row>
      <xdr:rowOff>10795</xdr:rowOff>
    </xdr:to>
    <xdr:sp macro="" textlink="" fLocksText="0">
      <xdr:nvSpPr>
        <xdr:cNvPr id="57" name="Text Box 3">
          <a:extLst>
            <a:ext uri="{FF2B5EF4-FFF2-40B4-BE49-F238E27FC236}">
              <a16:creationId xmlns:a16="http://schemas.microsoft.com/office/drawing/2014/main" id="{B144F1A1-EBA2-45D6-8624-A3D13838E005}"/>
            </a:ext>
          </a:extLst>
        </xdr:cNvPr>
        <xdr:cNvSpPr>
          <a:extLst>
            <a:ext uri="smNativeData">
              <pm:smNativeData xmlns:pm="smNativeData" xmlns="" val="SMDATA_13_Gz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H0AAAABAAAAAADSAX4AAAABAAAANgDrAQYLAAB/4wAAfAAAABEAAAAAAAAA"/>
            </a:ext>
          </a:extLst>
        </xdr:cNvSpPr>
      </xdr:nvSpPr>
      <xdr:spPr>
        <a:xfrm>
          <a:off x="1865630" y="40014525"/>
          <a:ext cx="78740" cy="248920"/>
        </a:xfrm>
        <a:prstGeom prst="rect">
          <a:avLst/>
        </a:prstGeom>
        <a:noFill/>
        <a:ln w="9525" cap="flat">
          <a:noFill/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1</xdr:col>
      <xdr:colOff>1465580</xdr:colOff>
      <xdr:row>27</xdr:row>
      <xdr:rowOff>0</xdr:rowOff>
    </xdr:from>
    <xdr:to>
      <xdr:col>1</xdr:col>
      <xdr:colOff>1544320</xdr:colOff>
      <xdr:row>28</xdr:row>
      <xdr:rowOff>10795</xdr:rowOff>
    </xdr:to>
    <xdr:sp macro="" textlink="" fLocksText="0">
      <xdr:nvSpPr>
        <xdr:cNvPr id="58" name="Text Box 3">
          <a:extLst>
            <a:ext uri="{FF2B5EF4-FFF2-40B4-BE49-F238E27FC236}">
              <a16:creationId xmlns:a16="http://schemas.microsoft.com/office/drawing/2014/main" id="{724F7FD1-3430-43F4-AC90-4141612A7856}"/>
            </a:ext>
          </a:extLst>
        </xdr:cNvPr>
        <xdr:cNvSpPr>
          <a:extLst>
            <a:ext uri="smNativeData">
              <pm:smNativeData xmlns:pm="smNativeData" xmlns="" val="SMDATA_13_Gz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H0AAAABAAAAAADSAX4AAAABAAAANgDrAQYLAAB/4wAAfAAAABEAAAAAAAAA"/>
            </a:ext>
          </a:extLst>
        </xdr:cNvSpPr>
      </xdr:nvSpPr>
      <xdr:spPr>
        <a:xfrm>
          <a:off x="1865630" y="40014525"/>
          <a:ext cx="78740" cy="248920"/>
        </a:xfrm>
        <a:prstGeom prst="rect">
          <a:avLst/>
        </a:prstGeom>
        <a:noFill/>
        <a:ln w="9525" cap="flat">
          <a:noFill/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1</xdr:col>
      <xdr:colOff>1465580</xdr:colOff>
      <xdr:row>27</xdr:row>
      <xdr:rowOff>0</xdr:rowOff>
    </xdr:from>
    <xdr:to>
      <xdr:col>1</xdr:col>
      <xdr:colOff>1544320</xdr:colOff>
      <xdr:row>28</xdr:row>
      <xdr:rowOff>10795</xdr:rowOff>
    </xdr:to>
    <xdr:sp macro="" textlink="" fLocksText="0">
      <xdr:nvSpPr>
        <xdr:cNvPr id="59" name="Text Box 3">
          <a:extLst>
            <a:ext uri="{FF2B5EF4-FFF2-40B4-BE49-F238E27FC236}">
              <a16:creationId xmlns:a16="http://schemas.microsoft.com/office/drawing/2014/main" id="{F82ACB22-0FF3-4252-906F-BF287857F4A3}"/>
            </a:ext>
          </a:extLst>
        </xdr:cNvPr>
        <xdr:cNvSpPr>
          <a:extLst>
            <a:ext uri="smNativeData">
              <pm:smNativeData xmlns:pm="smNativeData" xmlns="" val="SMDATA_13_Gz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H0AAAABAAAAAADSAX4AAAABAAAANgDrAQYLAAB/4wAAfAAAABEAAAAAAAAA"/>
            </a:ext>
          </a:extLst>
        </xdr:cNvSpPr>
      </xdr:nvSpPr>
      <xdr:spPr>
        <a:xfrm>
          <a:off x="1865630" y="40014525"/>
          <a:ext cx="78740" cy="248920"/>
        </a:xfrm>
        <a:prstGeom prst="rect">
          <a:avLst/>
        </a:prstGeom>
        <a:noFill/>
        <a:ln w="9525" cap="flat">
          <a:noFill/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1</xdr:col>
      <xdr:colOff>1465580</xdr:colOff>
      <xdr:row>27</xdr:row>
      <xdr:rowOff>0</xdr:rowOff>
    </xdr:from>
    <xdr:to>
      <xdr:col>1</xdr:col>
      <xdr:colOff>1544320</xdr:colOff>
      <xdr:row>28</xdr:row>
      <xdr:rowOff>10795</xdr:rowOff>
    </xdr:to>
    <xdr:sp macro="" textlink="" fLocksText="0">
      <xdr:nvSpPr>
        <xdr:cNvPr id="60" name="Text Box 3">
          <a:extLst>
            <a:ext uri="{FF2B5EF4-FFF2-40B4-BE49-F238E27FC236}">
              <a16:creationId xmlns:a16="http://schemas.microsoft.com/office/drawing/2014/main" id="{FF83A542-D6CA-4A90-BDE2-CBFB69B764B4}"/>
            </a:ext>
          </a:extLst>
        </xdr:cNvPr>
        <xdr:cNvSpPr>
          <a:extLst>
            <a:ext uri="smNativeData">
              <pm:smNativeData xmlns:pm="smNativeData" xmlns="" val="SMDATA_13_Gz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H0AAAABAAAAAADSAX4AAAABAAAANgDrAQYLAAB/4wAAfAAAABEAAAAAAAAA"/>
            </a:ext>
          </a:extLst>
        </xdr:cNvSpPr>
      </xdr:nvSpPr>
      <xdr:spPr>
        <a:xfrm>
          <a:off x="1865630" y="40014525"/>
          <a:ext cx="78740" cy="248920"/>
        </a:xfrm>
        <a:prstGeom prst="rect">
          <a:avLst/>
        </a:prstGeom>
        <a:noFill/>
        <a:ln w="9525" cap="flat">
          <a:noFill/>
          <a:prstDash val="solid"/>
          <a:headEnd type="none" w="med" len="med"/>
          <a:tailEnd type="none" w="med" len="med"/>
        </a:ln>
        <a:effectLst/>
      </xdr:spPr>
    </xdr:sp>
    <xdr:clientData/>
  </xdr:twoCellAnchor>
  <xdr:twoCellAnchor>
    <xdr:from>
      <xdr:col>1</xdr:col>
      <xdr:colOff>1465580</xdr:colOff>
      <xdr:row>27</xdr:row>
      <xdr:rowOff>0</xdr:rowOff>
    </xdr:from>
    <xdr:to>
      <xdr:col>1</xdr:col>
      <xdr:colOff>1544320</xdr:colOff>
      <xdr:row>28</xdr:row>
      <xdr:rowOff>10795</xdr:rowOff>
    </xdr:to>
    <xdr:sp macro="" textlink="" fLocksText="0">
      <xdr:nvSpPr>
        <xdr:cNvPr id="61" name="Text Box 3">
          <a:extLst>
            <a:ext uri="{FF2B5EF4-FFF2-40B4-BE49-F238E27FC236}">
              <a16:creationId xmlns:a16="http://schemas.microsoft.com/office/drawing/2014/main" id="{8A8F5B58-13FC-434A-AFA4-5B4FA5A68C71}"/>
            </a:ext>
          </a:extLst>
        </xdr:cNvPr>
        <xdr:cNvSpPr>
          <a:extLst>
            <a:ext uri="smNativeData">
              <pm:smNativeData xmlns:pm="smNativeData" xmlns="" val="SMDATA_13_Gz9GahMAAAAlAAAAZA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A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eAAAAaAAAAAAAAAAAAAAAAAAAAAAAAAAAAAAAECcAABAnAAAAAAAAAAAAAAAAAAAAAAAAAAAAAAAAAAAAAAAAAAAAABQAAAAAAAAAwMD/AAAAAABkAAAAMgAAAAAAAABkAAAAAAAAAH9/fwAKAAAAIgAAABgAAAAAAAAAAAAAAAAAAAAAAAAAAAAAAAAAAAAkAAAAJAAAAAAAAAAHAAAAAAAAAAAAAAAAAAAAAAAAAAAAAAAAAAAAf39/ACUAAABYAAAAAAAAAAAAAAAAAAAAAAAAAAAAAAAAAAAAAAAAAAAAAAAAAAAAAAAAAAAAAAA/AAAAAAAAAKCGAQAAAAAAAAAAAAAAAAAMAAAAAQAAAAAAAAAAAAAAAAAAACEAAAAwAAAALAAAAH0AAAABAAAAAADSAX4AAAABAAAANgDrAQYLAAB/4wAAfAAAABEAAAAAAAAA"/>
            </a:ext>
          </a:extLst>
        </xdr:cNvSpPr>
      </xdr:nvSpPr>
      <xdr:spPr>
        <a:xfrm>
          <a:off x="1865630" y="40014525"/>
          <a:ext cx="78740" cy="248920"/>
        </a:xfrm>
        <a:prstGeom prst="rect">
          <a:avLst/>
        </a:prstGeom>
        <a:noFill/>
        <a:ln w="9525" cap="flat">
          <a:noFill/>
          <a:prstDash val="solid"/>
          <a:headEnd type="none" w="med" len="med"/>
          <a:tailEnd type="none" w="med" len="med"/>
        </a:ln>
        <a:effectLst/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Arial Cyr"/>
        <a:ea typeface="Basic Roman"/>
        <a:cs typeface="Basic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R49"/>
  <sheetViews>
    <sheetView tabSelected="1" view="pageBreakPreview" zoomScaleNormal="100" zoomScaleSheetLayoutView="100" workbookViewId="0">
      <selection activeCell="F12" sqref="F12"/>
    </sheetView>
  </sheetViews>
  <sheetFormatPr defaultRowHeight="15" customHeight="1"/>
  <cols>
    <col min="1" max="1" width="5.28515625" style="1" customWidth="1"/>
    <col min="2" max="2" width="49.5703125" style="2" customWidth="1"/>
    <col min="3" max="3" width="10.28515625" style="3" customWidth="1"/>
    <col min="4" max="4" width="12.28515625" style="3" customWidth="1"/>
    <col min="5" max="5" width="12.42578125" style="3" customWidth="1"/>
    <col min="6" max="6" width="21.140625" style="4" customWidth="1"/>
    <col min="7" max="7" width="14.140625" style="3" customWidth="1"/>
    <col min="8" max="8" width="10.7109375" style="5" hidden="1" customWidth="1"/>
    <col min="9" max="9" width="16" style="5" hidden="1" customWidth="1"/>
    <col min="10" max="10" width="1.85546875" style="6" hidden="1" customWidth="1"/>
    <col min="11" max="11" width="13.28515625" style="6" hidden="1" customWidth="1"/>
    <col min="12" max="12" width="16" style="6" hidden="1" customWidth="1"/>
    <col min="13" max="13" width="1.85546875" style="6" hidden="1" customWidth="1"/>
    <col min="14" max="14" width="10.7109375" style="6" hidden="1" customWidth="1"/>
    <col min="15" max="15" width="16" style="6" hidden="1" customWidth="1"/>
    <col min="16" max="16" width="1.85546875" style="6" hidden="1" customWidth="1"/>
    <col min="17" max="17" width="10.7109375" style="6" hidden="1" customWidth="1"/>
    <col min="18" max="18" width="16" style="6" hidden="1" customWidth="1"/>
    <col min="19" max="19" width="1.85546875" style="6" hidden="1" customWidth="1"/>
    <col min="20" max="20" width="10.7109375" style="6" hidden="1" customWidth="1"/>
    <col min="21" max="21" width="16" style="6" hidden="1" customWidth="1"/>
    <col min="22" max="22" width="20.42578125" style="6" hidden="1" customWidth="1"/>
    <col min="23" max="252" width="9.140625" style="6" customWidth="1"/>
  </cols>
  <sheetData>
    <row r="1" spans="1:252" ht="15" customHeight="1">
      <c r="A1" s="118"/>
      <c r="B1" s="3"/>
      <c r="C1" s="110"/>
      <c r="D1" s="110"/>
      <c r="E1" s="110"/>
      <c r="F1" s="178" t="s">
        <v>50</v>
      </c>
      <c r="G1" s="178"/>
    </row>
    <row r="2" spans="1:252" s="7" customFormat="1" ht="15.75">
      <c r="A2" s="151" t="s">
        <v>0</v>
      </c>
      <c r="B2" s="151"/>
      <c r="C2" s="151"/>
      <c r="D2" s="151"/>
      <c r="E2" s="151"/>
      <c r="F2" s="151"/>
      <c r="G2" s="151"/>
      <c r="H2" s="8"/>
      <c r="I2" s="9"/>
      <c r="J2" s="10"/>
    </row>
    <row r="3" spans="1:252" s="7" customFormat="1" ht="15.75">
      <c r="A3" s="152" t="s">
        <v>1</v>
      </c>
      <c r="B3" s="152"/>
      <c r="C3" s="152"/>
      <c r="D3" s="152"/>
      <c r="E3" s="152"/>
      <c r="F3" s="152"/>
      <c r="G3" s="152"/>
      <c r="H3" s="8"/>
      <c r="I3" s="9"/>
      <c r="J3" s="10"/>
    </row>
    <row r="4" spans="1:252" s="7" customFormat="1" ht="8.25" customHeight="1">
      <c r="A4" s="153"/>
      <c r="B4" s="153"/>
      <c r="C4" s="153"/>
      <c r="D4" s="153"/>
      <c r="E4" s="153"/>
      <c r="F4" s="153"/>
      <c r="G4" s="153"/>
      <c r="H4" s="153"/>
      <c r="I4" s="12"/>
      <c r="J4" s="10"/>
    </row>
    <row r="5" spans="1:252" ht="19.5" customHeight="1">
      <c r="A5" s="154" t="s">
        <v>2</v>
      </c>
      <c r="B5" s="155" t="s">
        <v>3</v>
      </c>
      <c r="C5" s="155" t="s">
        <v>4</v>
      </c>
      <c r="D5" s="155" t="s">
        <v>5</v>
      </c>
      <c r="E5" s="155" t="s">
        <v>6</v>
      </c>
      <c r="F5" s="166" t="s">
        <v>7</v>
      </c>
      <c r="G5" s="166" t="s">
        <v>8</v>
      </c>
      <c r="H5" s="160" t="s">
        <v>9</v>
      </c>
      <c r="I5" s="161"/>
      <c r="J5"/>
      <c r="K5" s="167" t="s">
        <v>10</v>
      </c>
      <c r="L5" s="168"/>
      <c r="M5"/>
      <c r="N5" s="171" t="s">
        <v>11</v>
      </c>
      <c r="O5" s="172"/>
      <c r="P5"/>
      <c r="Q5" s="156" t="s">
        <v>12</v>
      </c>
      <c r="R5" s="157"/>
      <c r="S5"/>
      <c r="T5" s="160" t="s">
        <v>13</v>
      </c>
      <c r="U5" s="161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</row>
    <row r="6" spans="1:252" ht="76.5" customHeight="1">
      <c r="A6" s="154"/>
      <c r="B6" s="155"/>
      <c r="C6" s="155"/>
      <c r="D6" s="155"/>
      <c r="E6" s="155"/>
      <c r="F6" s="166"/>
      <c r="G6" s="166"/>
      <c r="H6" s="162"/>
      <c r="I6" s="163"/>
      <c r="J6"/>
      <c r="K6" s="169"/>
      <c r="L6" s="170"/>
      <c r="M6"/>
      <c r="N6" s="173"/>
      <c r="O6" s="174"/>
      <c r="P6"/>
      <c r="Q6" s="158"/>
      <c r="R6" s="159"/>
      <c r="S6"/>
      <c r="T6" s="162"/>
      <c r="U6" s="163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</row>
    <row r="7" spans="1:252" s="13" customFormat="1">
      <c r="A7" s="14" t="s">
        <v>14</v>
      </c>
      <c r="B7" s="14" t="s">
        <v>15</v>
      </c>
      <c r="C7" s="14" t="s">
        <v>16</v>
      </c>
      <c r="D7" s="14" t="s">
        <v>17</v>
      </c>
      <c r="E7" s="14" t="s">
        <v>18</v>
      </c>
      <c r="F7" s="14" t="s">
        <v>19</v>
      </c>
      <c r="G7" s="14" t="s">
        <v>20</v>
      </c>
      <c r="H7" s="15"/>
      <c r="I7" s="15"/>
      <c r="K7" s="16"/>
      <c r="L7" s="16"/>
      <c r="N7" s="17"/>
      <c r="O7" s="17"/>
      <c r="Q7" s="18"/>
      <c r="R7" s="18"/>
      <c r="T7" s="17"/>
      <c r="U7" s="17"/>
    </row>
    <row r="8" spans="1:252" s="19" customFormat="1">
      <c r="A8" s="20">
        <v>1</v>
      </c>
      <c r="B8" s="21" t="s">
        <v>21</v>
      </c>
      <c r="C8" s="22"/>
      <c r="D8" s="22"/>
      <c r="E8" s="22"/>
      <c r="F8" s="23"/>
      <c r="G8" s="24"/>
      <c r="H8" s="25"/>
      <c r="I8" s="25"/>
      <c r="K8" s="26"/>
      <c r="L8" s="26"/>
      <c r="N8" s="27"/>
      <c r="O8" s="28"/>
      <c r="Q8" s="29"/>
      <c r="R8" s="29"/>
      <c r="T8" s="28"/>
      <c r="U8" s="28"/>
    </row>
    <row r="9" spans="1:252" s="30" customFormat="1" ht="30">
      <c r="A9" s="31">
        <f>A8+1</f>
        <v>2</v>
      </c>
      <c r="B9" s="32" t="s">
        <v>22</v>
      </c>
      <c r="C9" s="33" t="s">
        <v>23</v>
      </c>
      <c r="D9" s="34">
        <v>3</v>
      </c>
      <c r="E9" s="34">
        <v>1</v>
      </c>
      <c r="F9" s="35">
        <v>1334.4</v>
      </c>
      <c r="G9" s="36">
        <f>ROUND(D9*E9*F9,2)</f>
        <v>4003.2</v>
      </c>
      <c r="H9" s="37">
        <v>3</v>
      </c>
      <c r="I9" s="36">
        <f>ROUND(H9*F9,2)</f>
        <v>4003.2</v>
      </c>
      <c r="K9" s="38">
        <v>3</v>
      </c>
      <c r="L9" s="39">
        <f>ROUND(K9*F9,2)</f>
        <v>4003.2</v>
      </c>
      <c r="N9" s="34">
        <v>0</v>
      </c>
      <c r="O9" s="36">
        <f>ROUND(N9*F9,2)</f>
        <v>0</v>
      </c>
      <c r="Q9" s="40">
        <v>0</v>
      </c>
      <c r="R9" s="40">
        <v>0</v>
      </c>
      <c r="T9" s="41">
        <f>H9-K9-N9-Q9</f>
        <v>0</v>
      </c>
      <c r="U9" s="42">
        <f>I9-L9-O9-R9</f>
        <v>0</v>
      </c>
    </row>
    <row r="10" spans="1:252" ht="30">
      <c r="A10" s="31">
        <f t="shared" ref="A10:A17" si="0">A9+1</f>
        <v>3</v>
      </c>
      <c r="B10" s="43" t="s">
        <v>25</v>
      </c>
      <c r="C10" s="44" t="s">
        <v>24</v>
      </c>
      <c r="D10" s="34">
        <v>5.34</v>
      </c>
      <c r="E10" s="34">
        <v>7.35</v>
      </c>
      <c r="F10" s="35">
        <v>172839.757446</v>
      </c>
      <c r="G10" s="36">
        <f>ROUND(D10*E10*F10,2)</f>
        <v>6783787.6399999997</v>
      </c>
      <c r="H10" s="45">
        <v>7.3499999999999988</v>
      </c>
      <c r="I10" s="36">
        <f>ROUND(H10*F10*D10,2)</f>
        <v>6783787.6399999997</v>
      </c>
      <c r="K10" s="46">
        <v>5.9950000000000001</v>
      </c>
      <c r="L10" s="39">
        <f>ROUND(K10*F10*D10,2)-0.01</f>
        <v>5533171</v>
      </c>
      <c r="N10" s="34">
        <v>0</v>
      </c>
      <c r="O10" s="36">
        <v>0</v>
      </c>
      <c r="Q10" s="40">
        <v>1.333</v>
      </c>
      <c r="R10" s="47">
        <f>Q10*F10*D10</f>
        <v>1230311.42</v>
      </c>
      <c r="T10" s="41">
        <v>0</v>
      </c>
      <c r="U10" s="42">
        <f>I10-L10-O10-R10</f>
        <v>20305.22</v>
      </c>
    </row>
    <row r="11" spans="1:252">
      <c r="A11" s="31">
        <f t="shared" si="0"/>
        <v>4</v>
      </c>
      <c r="B11" s="43" t="s">
        <v>26</v>
      </c>
      <c r="C11" s="48"/>
      <c r="D11" s="34"/>
      <c r="E11" s="34"/>
      <c r="F11" s="49"/>
      <c r="G11" s="36"/>
      <c r="H11" s="45"/>
      <c r="I11" s="36"/>
      <c r="K11" s="46"/>
      <c r="L11" s="39">
        <f>ROUND(K11*F11,2)</f>
        <v>0</v>
      </c>
      <c r="N11" s="34">
        <v>0</v>
      </c>
      <c r="O11" s="36">
        <v>0</v>
      </c>
      <c r="Q11" s="40"/>
      <c r="R11" s="40"/>
      <c r="T11" s="41">
        <f>H11-K11-N11-Q11</f>
        <v>0</v>
      </c>
      <c r="U11" s="42">
        <f>I11-L11-O11-R11</f>
        <v>0</v>
      </c>
    </row>
    <row r="12" spans="1:252" ht="26.25">
      <c r="A12" s="31">
        <f t="shared" si="0"/>
        <v>5</v>
      </c>
      <c r="B12" s="50" t="s">
        <v>27</v>
      </c>
      <c r="C12" s="51" t="s">
        <v>28</v>
      </c>
      <c r="D12" s="34">
        <v>1</v>
      </c>
      <c r="E12" s="34">
        <v>4</v>
      </c>
      <c r="F12" s="49">
        <v>39676.22</v>
      </c>
      <c r="G12" s="36">
        <f>ROUND(D12*E12*F12,2)</f>
        <v>158704.88</v>
      </c>
      <c r="H12" s="45">
        <v>4</v>
      </c>
      <c r="I12" s="36">
        <f>ROUND(H12*F12,2)</f>
        <v>158704.88</v>
      </c>
      <c r="K12" s="46">
        <v>1</v>
      </c>
      <c r="L12" s="39">
        <f>ROUND(K12*F12,2)</f>
        <v>39676.22</v>
      </c>
      <c r="N12" s="34">
        <v>0</v>
      </c>
      <c r="O12" s="36">
        <v>0</v>
      </c>
      <c r="Q12" s="40"/>
      <c r="R12" s="47">
        <f>Q12*F12*D12</f>
        <v>0</v>
      </c>
      <c r="T12" s="41">
        <f>H12-K12-N12-Q12</f>
        <v>3</v>
      </c>
      <c r="U12" s="42">
        <f>I12-L12-O12-R12</f>
        <v>119028.66</v>
      </c>
    </row>
    <row r="13" spans="1:252" ht="24.75">
      <c r="A13" s="31">
        <f t="shared" si="0"/>
        <v>6</v>
      </c>
      <c r="B13" s="52" t="s">
        <v>29</v>
      </c>
      <c r="C13" s="53" t="s">
        <v>28</v>
      </c>
      <c r="D13" s="34">
        <v>1</v>
      </c>
      <c r="E13" s="34">
        <v>1</v>
      </c>
      <c r="F13" s="49">
        <v>132091.04</v>
      </c>
      <c r="G13" s="36">
        <f>ROUND(D13*E13*F13,2)</f>
        <v>132091.04</v>
      </c>
      <c r="H13" s="45">
        <v>1</v>
      </c>
      <c r="I13" s="36">
        <f>ROUND(H13*F13,2)</f>
        <v>132091.04</v>
      </c>
      <c r="K13" s="46"/>
      <c r="L13" s="39">
        <f>ROUND(K13*F13,2)</f>
        <v>0</v>
      </c>
      <c r="N13" s="34">
        <v>0</v>
      </c>
      <c r="O13" s="36">
        <v>0</v>
      </c>
      <c r="Q13" s="40">
        <v>1</v>
      </c>
      <c r="R13" s="47">
        <f>Q13*F13*D13</f>
        <v>132091.04</v>
      </c>
      <c r="T13" s="41">
        <f>H13-K13-N13-Q13</f>
        <v>0</v>
      </c>
      <c r="U13" s="42">
        <f>I13-L13-O13-R13</f>
        <v>0</v>
      </c>
    </row>
    <row r="14" spans="1:252" s="30" customFormat="1">
      <c r="A14" s="31">
        <f t="shared" si="0"/>
        <v>7</v>
      </c>
      <c r="B14" s="54" t="s">
        <v>30</v>
      </c>
      <c r="C14" s="55"/>
      <c r="D14" s="56"/>
      <c r="E14" s="57"/>
      <c r="F14" s="49"/>
      <c r="G14" s="58">
        <f>SUM(G9:G13)</f>
        <v>7078586.7599999998</v>
      </c>
      <c r="H14" s="37"/>
      <c r="I14" s="58">
        <f>SUM(I9:I13)</f>
        <v>7078586.7599999998</v>
      </c>
      <c r="K14" s="38"/>
      <c r="L14" s="59">
        <f>SUM(L9:L13)</f>
        <v>5576850.4199999999</v>
      </c>
      <c r="N14" s="60"/>
      <c r="O14" s="58">
        <f>SUM(O9:O13)</f>
        <v>0</v>
      </c>
      <c r="Q14" s="61"/>
      <c r="R14" s="62">
        <f>SUM(R9:R13)</f>
        <v>1362402.46</v>
      </c>
      <c r="T14" s="60"/>
      <c r="U14" s="58">
        <f>SUM(U9:U13)</f>
        <v>139333.88</v>
      </c>
    </row>
    <row r="15" spans="1:252" s="19" customFormat="1">
      <c r="A15" s="31">
        <f t="shared" si="0"/>
        <v>8</v>
      </c>
      <c r="B15" s="21" t="s">
        <v>31</v>
      </c>
      <c r="C15" s="24"/>
      <c r="D15" s="22"/>
      <c r="E15" s="22"/>
      <c r="F15" s="63"/>
      <c r="G15" s="64"/>
      <c r="H15" s="65"/>
      <c r="I15" s="66"/>
      <c r="K15" s="26"/>
      <c r="L15" s="67"/>
      <c r="N15" s="28"/>
      <c r="O15" s="68"/>
      <c r="Q15" s="29"/>
      <c r="R15" s="69"/>
      <c r="T15" s="28"/>
      <c r="U15" s="68"/>
    </row>
    <row r="16" spans="1:252" s="19" customFormat="1">
      <c r="A16" s="31">
        <f t="shared" si="0"/>
        <v>9</v>
      </c>
      <c r="B16" s="164" t="s">
        <v>32</v>
      </c>
      <c r="C16" s="164"/>
      <c r="D16" s="164"/>
      <c r="E16" s="164"/>
      <c r="F16" s="63"/>
      <c r="G16" s="64"/>
      <c r="H16" s="70"/>
      <c r="I16" s="71"/>
      <c r="K16" s="72"/>
      <c r="L16" s="26"/>
      <c r="N16" s="27"/>
      <c r="O16" s="28"/>
      <c r="Q16" s="73"/>
      <c r="R16" s="29"/>
      <c r="T16" s="27"/>
      <c r="U16" s="28"/>
    </row>
    <row r="17" spans="1:22" s="19" customFormat="1" ht="30">
      <c r="A17" s="31">
        <f t="shared" si="0"/>
        <v>10</v>
      </c>
      <c r="B17" s="50" t="s">
        <v>33</v>
      </c>
      <c r="C17" s="20" t="s">
        <v>34</v>
      </c>
      <c r="D17" s="74">
        <v>5</v>
      </c>
      <c r="E17" s="22"/>
      <c r="F17" s="75">
        <v>10279.896000000001</v>
      </c>
      <c r="G17" s="36">
        <f t="shared" ref="G17:G22" si="1">ROUND(D17*F17,2)</f>
        <v>51399.48</v>
      </c>
      <c r="H17" s="76">
        <v>5</v>
      </c>
      <c r="I17" s="77">
        <f t="shared" ref="I17:I22" si="2">ROUND(F17*H17,2)</f>
        <v>51399.48</v>
      </c>
      <c r="J17" s="78"/>
      <c r="K17" s="79">
        <v>0</v>
      </c>
      <c r="L17" s="80">
        <f t="shared" ref="L17:L22" si="3">ROUND(F17*K17,2)</f>
        <v>0</v>
      </c>
      <c r="M17" s="78"/>
      <c r="N17" s="81">
        <v>0</v>
      </c>
      <c r="O17" s="82">
        <f t="shared" ref="O17:O22" si="4">ROUND(F17*N17,2)</f>
        <v>0</v>
      </c>
      <c r="P17" s="78"/>
      <c r="Q17" s="83">
        <f t="shared" ref="Q17:Q22" si="5">H17-K17-N17</f>
        <v>5</v>
      </c>
      <c r="R17" s="84">
        <f t="shared" ref="R17:R22" si="6">ROUND(F17*Q17,2)</f>
        <v>51399.48</v>
      </c>
      <c r="S17" s="78"/>
      <c r="T17" s="85">
        <f t="shared" ref="T17:U22" si="7">H17-K17-N17-Q17</f>
        <v>0</v>
      </c>
      <c r="U17" s="77">
        <f t="shared" si="7"/>
        <v>0</v>
      </c>
    </row>
    <row r="18" spans="1:22" ht="16.5" customHeight="1">
      <c r="A18" s="31">
        <f t="shared" ref="A18:A31" si="8">A17+1</f>
        <v>11</v>
      </c>
      <c r="B18" s="50" t="s">
        <v>35</v>
      </c>
      <c r="C18" s="86" t="s">
        <v>34</v>
      </c>
      <c r="D18" s="74">
        <v>3</v>
      </c>
      <c r="E18" s="86"/>
      <c r="F18" s="75">
        <v>2662.1966670000002</v>
      </c>
      <c r="G18" s="36">
        <f t="shared" si="1"/>
        <v>7986.59</v>
      </c>
      <c r="H18" s="76">
        <v>3</v>
      </c>
      <c r="I18" s="77">
        <f t="shared" si="2"/>
        <v>7986.59</v>
      </c>
      <c r="J18" s="78"/>
      <c r="K18" s="79">
        <v>1</v>
      </c>
      <c r="L18" s="80">
        <f t="shared" si="3"/>
        <v>2662.2</v>
      </c>
      <c r="M18" s="78"/>
      <c r="N18" s="87">
        <v>0</v>
      </c>
      <c r="O18" s="77">
        <f t="shared" si="4"/>
        <v>0</v>
      </c>
      <c r="P18" s="78"/>
      <c r="Q18" s="83">
        <f t="shared" si="5"/>
        <v>2</v>
      </c>
      <c r="R18" s="84">
        <f t="shared" si="6"/>
        <v>5324.39</v>
      </c>
      <c r="S18" s="78"/>
      <c r="T18" s="85">
        <f t="shared" si="7"/>
        <v>0</v>
      </c>
      <c r="U18" s="77">
        <f t="shared" si="7"/>
        <v>0</v>
      </c>
    </row>
    <row r="19" spans="1:22">
      <c r="A19" s="31">
        <f t="shared" si="8"/>
        <v>12</v>
      </c>
      <c r="B19" s="50" t="s">
        <v>36</v>
      </c>
      <c r="C19" s="20" t="s">
        <v>34</v>
      </c>
      <c r="D19" s="74">
        <v>14</v>
      </c>
      <c r="E19" s="34"/>
      <c r="F19" s="75">
        <v>2956.8942860000002</v>
      </c>
      <c r="G19" s="36">
        <f t="shared" si="1"/>
        <v>41396.519999999997</v>
      </c>
      <c r="H19" s="76">
        <v>28</v>
      </c>
      <c r="I19" s="77">
        <f t="shared" si="2"/>
        <v>82793.039999999994</v>
      </c>
      <c r="J19" s="78"/>
      <c r="K19" s="79">
        <v>0</v>
      </c>
      <c r="L19" s="80">
        <f t="shared" si="3"/>
        <v>0</v>
      </c>
      <c r="M19" s="78"/>
      <c r="N19" s="81">
        <v>0</v>
      </c>
      <c r="O19" s="82">
        <f t="shared" si="4"/>
        <v>0</v>
      </c>
      <c r="P19" s="78"/>
      <c r="Q19" s="83">
        <f t="shared" si="5"/>
        <v>28</v>
      </c>
      <c r="R19" s="84">
        <f t="shared" si="6"/>
        <v>82793.039999999994</v>
      </c>
      <c r="S19" s="78"/>
      <c r="T19" s="85">
        <f t="shared" si="7"/>
        <v>0</v>
      </c>
      <c r="U19" s="77">
        <f t="shared" si="7"/>
        <v>0</v>
      </c>
    </row>
    <row r="20" spans="1:22" ht="30">
      <c r="A20" s="31">
        <f t="shared" si="8"/>
        <v>13</v>
      </c>
      <c r="B20" s="50" t="s">
        <v>37</v>
      </c>
      <c r="C20" s="20" t="s">
        <v>34</v>
      </c>
      <c r="D20" s="74">
        <v>9</v>
      </c>
      <c r="E20" s="34"/>
      <c r="F20" s="75">
        <v>2315.7344440000002</v>
      </c>
      <c r="G20" s="36">
        <f t="shared" si="1"/>
        <v>20841.61</v>
      </c>
      <c r="H20" s="76">
        <v>8</v>
      </c>
      <c r="I20" s="77">
        <f t="shared" si="2"/>
        <v>18525.88</v>
      </c>
      <c r="J20" s="78"/>
      <c r="K20" s="79">
        <v>0</v>
      </c>
      <c r="L20" s="80">
        <f t="shared" si="3"/>
        <v>0</v>
      </c>
      <c r="M20" s="78"/>
      <c r="N20" s="87">
        <v>0</v>
      </c>
      <c r="O20" s="77">
        <f t="shared" si="4"/>
        <v>0</v>
      </c>
      <c r="P20" s="78"/>
      <c r="Q20" s="83">
        <f t="shared" si="5"/>
        <v>8</v>
      </c>
      <c r="R20" s="84">
        <f t="shared" si="6"/>
        <v>18525.88</v>
      </c>
      <c r="S20" s="78"/>
      <c r="T20" s="85">
        <f t="shared" si="7"/>
        <v>0</v>
      </c>
      <c r="U20" s="77">
        <f t="shared" si="7"/>
        <v>0</v>
      </c>
    </row>
    <row r="21" spans="1:22" ht="30">
      <c r="A21" s="31">
        <f t="shared" si="8"/>
        <v>14</v>
      </c>
      <c r="B21" s="50" t="s">
        <v>38</v>
      </c>
      <c r="C21" s="88" t="s">
        <v>34</v>
      </c>
      <c r="D21" s="74">
        <v>5</v>
      </c>
      <c r="E21" s="86"/>
      <c r="F21" s="75">
        <v>9705.2340000000004</v>
      </c>
      <c r="G21" s="36">
        <f t="shared" si="1"/>
        <v>48526.17</v>
      </c>
      <c r="H21" s="76">
        <v>5</v>
      </c>
      <c r="I21" s="77">
        <f t="shared" si="2"/>
        <v>48526.17</v>
      </c>
      <c r="J21" s="78"/>
      <c r="K21" s="79">
        <v>0</v>
      </c>
      <c r="L21" s="80">
        <f t="shared" si="3"/>
        <v>0</v>
      </c>
      <c r="M21" s="78"/>
      <c r="N21" s="81">
        <v>0</v>
      </c>
      <c r="O21" s="82">
        <f t="shared" si="4"/>
        <v>0</v>
      </c>
      <c r="P21" s="78"/>
      <c r="Q21" s="83">
        <f t="shared" si="5"/>
        <v>5</v>
      </c>
      <c r="R21" s="84">
        <f t="shared" si="6"/>
        <v>48526.17</v>
      </c>
      <c r="S21" s="78"/>
      <c r="T21" s="85">
        <f t="shared" si="7"/>
        <v>0</v>
      </c>
      <c r="U21" s="77">
        <f t="shared" si="7"/>
        <v>0</v>
      </c>
    </row>
    <row r="22" spans="1:22" ht="75">
      <c r="A22" s="31">
        <f t="shared" si="8"/>
        <v>15</v>
      </c>
      <c r="B22" s="50" t="s">
        <v>39</v>
      </c>
      <c r="C22" s="88" t="s">
        <v>34</v>
      </c>
      <c r="D22" s="74">
        <v>4</v>
      </c>
      <c r="E22" s="86"/>
      <c r="F22" s="75">
        <v>21808.525000000001</v>
      </c>
      <c r="G22" s="36">
        <f t="shared" si="1"/>
        <v>87234.1</v>
      </c>
      <c r="H22" s="76">
        <v>8</v>
      </c>
      <c r="I22" s="77">
        <f t="shared" si="2"/>
        <v>174468.2</v>
      </c>
      <c r="J22" s="78"/>
      <c r="K22" s="79">
        <v>0</v>
      </c>
      <c r="L22" s="80">
        <f t="shared" si="3"/>
        <v>0</v>
      </c>
      <c r="M22" s="78"/>
      <c r="N22" s="81">
        <v>0</v>
      </c>
      <c r="O22" s="77">
        <f t="shared" si="4"/>
        <v>0</v>
      </c>
      <c r="P22" s="78"/>
      <c r="Q22" s="83">
        <f t="shared" si="5"/>
        <v>8</v>
      </c>
      <c r="R22" s="84">
        <f t="shared" si="6"/>
        <v>174468.2</v>
      </c>
      <c r="S22" s="78"/>
      <c r="T22" s="85">
        <f t="shared" si="7"/>
        <v>0</v>
      </c>
      <c r="U22" s="77">
        <f t="shared" si="7"/>
        <v>0</v>
      </c>
    </row>
    <row r="23" spans="1:22">
      <c r="A23" s="31">
        <f t="shared" si="8"/>
        <v>16</v>
      </c>
      <c r="B23" s="165" t="s">
        <v>40</v>
      </c>
      <c r="C23" s="165"/>
      <c r="D23" s="165"/>
      <c r="E23" s="165"/>
      <c r="F23" s="165"/>
      <c r="G23" s="64">
        <f>SUM(G17:G22)</f>
        <v>257384.47</v>
      </c>
      <c r="H23" s="89"/>
      <c r="I23" s="64">
        <f>SUM(I17:I22)</f>
        <v>383699.36</v>
      </c>
      <c r="K23" s="90"/>
      <c r="L23" s="91">
        <f>SUM(L17:L22)</f>
        <v>2662.2</v>
      </c>
      <c r="N23" s="92"/>
      <c r="O23" s="64">
        <f>SUM(O17:O22)</f>
        <v>0</v>
      </c>
      <c r="Q23" s="93"/>
      <c r="R23" s="94">
        <f>SUM(R17:R22)</f>
        <v>381037.16</v>
      </c>
      <c r="T23" s="95"/>
      <c r="U23" s="64">
        <f>SUM(U17:U22)</f>
        <v>0</v>
      </c>
    </row>
    <row r="24" spans="1:22">
      <c r="A24" s="31">
        <f t="shared" si="8"/>
        <v>17</v>
      </c>
      <c r="B24" s="97" t="s">
        <v>41</v>
      </c>
      <c r="C24" s="34"/>
      <c r="D24" s="34"/>
      <c r="E24" s="34"/>
      <c r="F24" s="63"/>
      <c r="G24" s="64">
        <f>G23</f>
        <v>257384.47</v>
      </c>
      <c r="H24" s="96"/>
      <c r="I24" s="64" t="e">
        <f>I23+#REF!+#REF!</f>
        <v>#REF!</v>
      </c>
      <c r="K24" s="90"/>
      <c r="L24" s="91" t="e">
        <f>L23+#REF!+#REF!</f>
        <v>#REF!</v>
      </c>
      <c r="N24" s="95"/>
      <c r="O24" s="64" t="e">
        <f>O23+#REF!+#REF!</f>
        <v>#REF!</v>
      </c>
      <c r="Q24" s="93"/>
      <c r="R24" s="94" t="e">
        <f>R23+#REF!+#REF!</f>
        <v>#REF!</v>
      </c>
      <c r="T24" s="95"/>
      <c r="U24" s="64" t="e">
        <f>U23+#REF!+#REF!</f>
        <v>#REF!</v>
      </c>
    </row>
    <row r="25" spans="1:22">
      <c r="A25" s="31">
        <f t="shared" si="8"/>
        <v>18</v>
      </c>
      <c r="B25" s="52" t="s">
        <v>42</v>
      </c>
      <c r="C25" s="34"/>
      <c r="D25" s="34"/>
      <c r="E25" s="34"/>
      <c r="F25" s="75"/>
      <c r="G25" s="64">
        <f>G24+G14</f>
        <v>7335971.2300000004</v>
      </c>
      <c r="H25" s="96"/>
      <c r="I25" s="64" t="e">
        <f>#REF!+I24+I14</f>
        <v>#REF!</v>
      </c>
      <c r="K25" s="90"/>
      <c r="L25" s="91" t="e">
        <f>#REF!+L24+L14</f>
        <v>#REF!</v>
      </c>
      <c r="N25" s="95"/>
      <c r="O25" s="64" t="e">
        <f>#REF!+O24+O14</f>
        <v>#REF!</v>
      </c>
      <c r="Q25" s="93"/>
      <c r="R25" s="98" t="e">
        <f>#REF!+R24+R14</f>
        <v>#REF!</v>
      </c>
      <c r="T25" s="95"/>
      <c r="U25" s="64" t="e">
        <f>#REF!+U24+U14</f>
        <v>#REF!</v>
      </c>
    </row>
    <row r="26" spans="1:22" s="11" customFormat="1" ht="15.75">
      <c r="A26" s="31">
        <f t="shared" si="8"/>
        <v>19</v>
      </c>
      <c r="B26" s="175" t="s">
        <v>43</v>
      </c>
      <c r="C26" s="175"/>
      <c r="D26" s="175"/>
      <c r="E26" s="175"/>
      <c r="F26" s="175"/>
      <c r="G26" s="99">
        <f>ROUND(1.5%*G25,2)</f>
        <v>110039.57</v>
      </c>
      <c r="H26" s="100"/>
      <c r="I26" s="101" t="e">
        <f>ROUND(1.5%*I25,2)</f>
        <v>#REF!</v>
      </c>
      <c r="J26" s="102"/>
      <c r="K26" s="103"/>
      <c r="L26" s="104">
        <v>0</v>
      </c>
      <c r="N26" s="105"/>
      <c r="O26" s="106">
        <v>0</v>
      </c>
      <c r="Q26" s="107"/>
      <c r="R26" s="108" t="e">
        <f>ROUND(1.5%*R25,2)</f>
        <v>#REF!</v>
      </c>
      <c r="T26" s="105"/>
      <c r="U26" s="105"/>
    </row>
    <row r="27" spans="1:22" s="120" customFormat="1" ht="16.5">
      <c r="A27" s="31">
        <f t="shared" si="8"/>
        <v>20</v>
      </c>
      <c r="B27" s="121" t="s">
        <v>46</v>
      </c>
      <c r="C27" s="122"/>
      <c r="D27" s="123"/>
      <c r="E27" s="123"/>
      <c r="F27" s="123"/>
      <c r="G27" s="124">
        <f>G25+G26</f>
        <v>7446010.7999999998</v>
      </c>
      <c r="H27" s="125"/>
      <c r="I27" s="126" t="e">
        <f t="shared" ref="I27:I28" si="9">F27*100/H27-100</f>
        <v>#DIV/0!</v>
      </c>
      <c r="J27" s="119"/>
      <c r="M27" s="127"/>
      <c r="N27" s="128">
        <f>N26+N25</f>
        <v>0</v>
      </c>
      <c r="O27" s="129"/>
      <c r="P27" s="130"/>
      <c r="Q27" s="128">
        <f>Q26+Q25</f>
        <v>0</v>
      </c>
      <c r="R27" s="129"/>
      <c r="S27" s="130"/>
      <c r="T27" s="128">
        <f>T26+T25</f>
        <v>0</v>
      </c>
      <c r="U27" s="129"/>
      <c r="V27" s="130"/>
    </row>
    <row r="28" spans="1:22" s="120" customFormat="1" ht="18.75">
      <c r="A28" s="31">
        <f t="shared" si="8"/>
        <v>21</v>
      </c>
      <c r="B28" s="131" t="s">
        <v>44</v>
      </c>
      <c r="C28" s="122"/>
      <c r="D28" s="123"/>
      <c r="E28" s="123"/>
      <c r="F28" s="132">
        <v>1.0457000000000001</v>
      </c>
      <c r="G28" s="133">
        <f>G27*F28</f>
        <v>7786293.4900000002</v>
      </c>
      <c r="H28" s="125"/>
      <c r="I28" s="126" t="e">
        <f t="shared" si="9"/>
        <v>#DIV/0!</v>
      </c>
      <c r="J28" s="134"/>
      <c r="M28" s="135"/>
      <c r="N28" s="136">
        <f>N27*1.2*F28</f>
        <v>0</v>
      </c>
      <c r="O28" s="137">
        <f>M28-N28</f>
        <v>0</v>
      </c>
      <c r="P28" s="130">
        <v>1.0582</v>
      </c>
      <c r="Q28" s="136">
        <f>ROUND(Q27*1.2*P28,2)+0.01</f>
        <v>0.01</v>
      </c>
      <c r="R28" s="138"/>
      <c r="S28" s="139"/>
      <c r="T28" s="136">
        <f>T27*1.2*F28</f>
        <v>0</v>
      </c>
      <c r="U28" s="138"/>
      <c r="V28" s="140">
        <v>1.0743</v>
      </c>
    </row>
    <row r="29" spans="1:22" s="120" customFormat="1" ht="15.75">
      <c r="A29" s="31">
        <f t="shared" si="8"/>
        <v>22</v>
      </c>
      <c r="B29" s="141" t="s">
        <v>47</v>
      </c>
      <c r="C29" s="142"/>
      <c r="D29" s="143"/>
      <c r="E29" s="143"/>
      <c r="F29" s="144">
        <v>0.93</v>
      </c>
      <c r="G29" s="145">
        <f>G28*F29</f>
        <v>7241252.9500000002</v>
      </c>
      <c r="H29" s="125"/>
      <c r="I29" s="126"/>
      <c r="J29" s="134"/>
      <c r="M29" s="135"/>
      <c r="N29" s="136"/>
      <c r="O29" s="137"/>
      <c r="P29" s="130"/>
      <c r="Q29" s="136"/>
      <c r="R29" s="138"/>
      <c r="S29" s="139"/>
      <c r="T29" s="136"/>
      <c r="U29" s="138"/>
      <c r="V29" s="140"/>
    </row>
    <row r="30" spans="1:22" s="120" customFormat="1" ht="15.75">
      <c r="A30" s="31">
        <f t="shared" si="8"/>
        <v>23</v>
      </c>
      <c r="B30" s="141" t="s">
        <v>48</v>
      </c>
      <c r="C30" s="141"/>
      <c r="D30" s="141"/>
      <c r="E30" s="141"/>
      <c r="F30" s="141"/>
      <c r="G30" s="146">
        <f>G29*1.22</f>
        <v>8834328.5999999996</v>
      </c>
      <c r="H30" s="125"/>
      <c r="I30" s="126"/>
      <c r="J30" s="134"/>
      <c r="M30" s="135"/>
      <c r="N30" s="136"/>
      <c r="O30" s="137"/>
      <c r="P30" s="130"/>
      <c r="Q30" s="136"/>
      <c r="R30" s="138"/>
      <c r="S30" s="139"/>
      <c r="T30" s="136"/>
      <c r="U30" s="138"/>
      <c r="V30" s="140"/>
    </row>
    <row r="31" spans="1:22" s="120" customFormat="1" ht="15.75">
      <c r="A31" s="31">
        <f t="shared" si="8"/>
        <v>24</v>
      </c>
      <c r="B31" s="141" t="s">
        <v>49</v>
      </c>
      <c r="C31" s="141"/>
      <c r="D31" s="141"/>
      <c r="E31" s="141"/>
      <c r="F31" s="141"/>
      <c r="G31" s="146">
        <f>G30/122*22</f>
        <v>1593075.65</v>
      </c>
      <c r="H31" s="119"/>
      <c r="J31" s="119"/>
      <c r="M31" s="147"/>
      <c r="N31" s="148">
        <f>N28/1.2</f>
        <v>0</v>
      </c>
      <c r="O31" s="129"/>
      <c r="P31" s="130"/>
      <c r="Q31" s="149">
        <v>66414690.649999999</v>
      </c>
      <c r="R31" s="129"/>
      <c r="S31" s="130"/>
      <c r="T31" s="149">
        <f>T28/1.22</f>
        <v>0</v>
      </c>
      <c r="U31" s="129"/>
      <c r="V31" s="150"/>
    </row>
    <row r="32" spans="1:22" s="11" customFormat="1" ht="30.75" customHeight="1">
      <c r="A32" s="177" t="s">
        <v>45</v>
      </c>
      <c r="B32" s="177"/>
      <c r="C32" s="177"/>
      <c r="D32" s="177"/>
      <c r="E32" s="177"/>
      <c r="F32" s="177"/>
      <c r="G32" s="177"/>
      <c r="H32" s="109"/>
      <c r="I32" s="109"/>
      <c r="J32" s="109"/>
      <c r="N32" s="113"/>
      <c r="O32" s="111"/>
      <c r="P32" s="112"/>
      <c r="Q32" s="112"/>
      <c r="R32" s="112"/>
      <c r="S32" s="112"/>
      <c r="T32" s="112"/>
      <c r="U32" s="114"/>
    </row>
    <row r="33" spans="1:10" s="11" customFormat="1" ht="15.75">
      <c r="A33" s="110"/>
      <c r="C33" s="116"/>
      <c r="D33" s="116"/>
      <c r="E33" s="116"/>
      <c r="F33" s="116"/>
      <c r="G33" s="115"/>
      <c r="H33" s="109"/>
      <c r="I33" s="109"/>
      <c r="J33" s="109"/>
    </row>
    <row r="34" spans="1:10" s="11" customFormat="1" ht="10.5" customHeight="1">
      <c r="A34" s="110"/>
      <c r="C34" s="116"/>
      <c r="D34" s="116"/>
      <c r="E34" s="116"/>
      <c r="F34" s="116"/>
      <c r="G34" s="115"/>
      <c r="H34" s="109"/>
      <c r="I34" s="109"/>
      <c r="J34" s="109"/>
    </row>
    <row r="35" spans="1:10" s="11" customFormat="1" ht="15.75">
      <c r="A35" s="176"/>
      <c r="B35" s="176"/>
      <c r="C35" s="116"/>
      <c r="D35" s="116"/>
      <c r="E35" s="116"/>
      <c r="F35" s="116"/>
      <c r="G35" s="115"/>
      <c r="H35" s="109"/>
      <c r="I35" s="109"/>
      <c r="J35" s="109"/>
    </row>
    <row r="36" spans="1:10" s="11" customFormat="1" ht="15.75">
      <c r="A36" s="115"/>
      <c r="B36" s="115"/>
      <c r="C36" s="116"/>
      <c r="D36" s="116"/>
      <c r="E36" s="116"/>
      <c r="F36" s="116"/>
      <c r="G36" s="115"/>
      <c r="H36" s="109"/>
      <c r="I36" s="109"/>
      <c r="J36" s="109"/>
    </row>
    <row r="37" spans="1:10" s="11" customFormat="1" ht="10.5" customHeight="1">
      <c r="A37" s="110"/>
      <c r="C37" s="116"/>
      <c r="D37" s="116"/>
      <c r="E37" s="116"/>
      <c r="F37" s="116"/>
      <c r="G37" s="115"/>
      <c r="H37" s="109"/>
      <c r="I37" s="109"/>
      <c r="J37" s="109"/>
    </row>
    <row r="38" spans="1:10" s="11" customFormat="1" ht="15.75">
      <c r="A38" s="110"/>
      <c r="C38" s="116"/>
      <c r="D38" s="116"/>
      <c r="E38" s="116"/>
      <c r="F38" s="116"/>
      <c r="G38" s="115"/>
      <c r="H38" s="109"/>
      <c r="I38" s="109"/>
      <c r="J38" s="109"/>
    </row>
    <row r="39" spans="1:10" s="11" customFormat="1" ht="15.75">
      <c r="A39" s="110"/>
      <c r="C39" s="116"/>
      <c r="D39" s="116"/>
      <c r="E39" s="116"/>
      <c r="F39" s="116"/>
      <c r="G39" s="115"/>
      <c r="H39" s="109"/>
      <c r="I39" s="109"/>
      <c r="J39" s="109"/>
    </row>
    <row r="40" spans="1:10" s="11" customFormat="1" ht="10.5" customHeight="1">
      <c r="A40" s="110"/>
      <c r="C40" s="116"/>
      <c r="D40" s="116"/>
      <c r="E40" s="116"/>
      <c r="F40" s="116"/>
      <c r="G40" s="115"/>
      <c r="H40" s="109"/>
      <c r="I40" s="109"/>
      <c r="J40" s="109"/>
    </row>
    <row r="41" spans="1:10" s="11" customFormat="1" ht="15.75">
      <c r="A41" s="110"/>
      <c r="C41" s="116"/>
      <c r="D41" s="116"/>
      <c r="E41" s="116"/>
      <c r="F41" s="116"/>
      <c r="G41" s="115"/>
      <c r="H41" s="109"/>
      <c r="I41" s="109"/>
      <c r="J41" s="109"/>
    </row>
    <row r="42" spans="1:10" s="11" customFormat="1" ht="15.75">
      <c r="A42" s="110"/>
      <c r="C42" s="116"/>
      <c r="D42" s="116"/>
      <c r="E42" s="116"/>
      <c r="F42" s="116"/>
      <c r="G42" s="115"/>
      <c r="H42" s="109"/>
      <c r="I42" s="109"/>
      <c r="J42" s="109"/>
    </row>
    <row r="43" spans="1:10" s="11" customFormat="1" ht="15.75">
      <c r="A43" s="110"/>
      <c r="C43" s="116"/>
      <c r="D43" s="116"/>
      <c r="E43" s="116"/>
      <c r="F43" s="116"/>
      <c r="G43" s="115"/>
      <c r="H43" s="109"/>
      <c r="I43" s="109"/>
      <c r="J43" s="109"/>
    </row>
    <row r="44" spans="1:10" s="11" customFormat="1" ht="15.75" hidden="1">
      <c r="G44" s="117"/>
      <c r="H44" s="109"/>
      <c r="I44" s="109"/>
      <c r="J44" s="109"/>
    </row>
    <row r="45" spans="1:10" s="11" customFormat="1" ht="15.75" hidden="1">
      <c r="A45" s="110"/>
      <c r="C45" s="116"/>
      <c r="D45" s="116"/>
      <c r="E45" s="116"/>
      <c r="F45" s="116"/>
      <c r="G45" s="115"/>
      <c r="H45" s="109"/>
      <c r="I45" s="109"/>
      <c r="J45" s="109"/>
    </row>
    <row r="46" spans="1:10" s="11" customFormat="1" ht="15.75" hidden="1">
      <c r="A46" s="110"/>
      <c r="C46" s="116"/>
      <c r="D46" s="116"/>
      <c r="E46" s="116"/>
      <c r="F46" s="116"/>
      <c r="G46" s="115"/>
      <c r="H46" s="109"/>
      <c r="I46" s="109"/>
      <c r="J46" s="109"/>
    </row>
    <row r="47" spans="1:10" s="11" customFormat="1" ht="10.5" customHeight="1">
      <c r="A47" s="110"/>
      <c r="C47" s="116"/>
      <c r="D47" s="116"/>
      <c r="E47" s="116"/>
      <c r="F47" s="116"/>
      <c r="G47" s="115"/>
      <c r="H47" s="109"/>
      <c r="I47" s="109"/>
      <c r="J47" s="109"/>
    </row>
    <row r="48" spans="1:10" s="11" customFormat="1" ht="15.75">
      <c r="A48" s="110"/>
      <c r="G48" s="117"/>
      <c r="H48" s="109"/>
      <c r="I48" s="109"/>
      <c r="J48" s="109"/>
    </row>
    <row r="49" spans="1:10" s="11" customFormat="1" ht="15.75">
      <c r="A49" s="110"/>
      <c r="G49" s="117"/>
      <c r="H49" s="109"/>
      <c r="I49" s="109"/>
      <c r="J49" s="109"/>
    </row>
  </sheetData>
  <mergeCells count="21">
    <mergeCell ref="F1:G1"/>
    <mergeCell ref="B26:F26"/>
    <mergeCell ref="A35:B35"/>
    <mergeCell ref="A32:G32"/>
    <mergeCell ref="Q5:R6"/>
    <mergeCell ref="T5:U6"/>
    <mergeCell ref="B16:E16"/>
    <mergeCell ref="B23:F23"/>
    <mergeCell ref="F5:F6"/>
    <mergeCell ref="G5:G6"/>
    <mergeCell ref="H5:I6"/>
    <mergeCell ref="K5:L6"/>
    <mergeCell ref="N5:O6"/>
    <mergeCell ref="A5:A6"/>
    <mergeCell ref="B5:B6"/>
    <mergeCell ref="C5:C6"/>
    <mergeCell ref="D5:D6"/>
    <mergeCell ref="E5:E6"/>
    <mergeCell ref="A2:G2"/>
    <mergeCell ref="A3:G3"/>
    <mergeCell ref="A4:H4"/>
  </mergeCells>
  <pageMargins left="0.629861" right="0.27569399999999999" top="0.35416700000000001" bottom="0.315278" header="0.315278" footer="0.315278"/>
  <pageSetup paperSize="9" scale="77" fitToWidth="0" fitToHeight="5" orientation="landscape" useFirstPageNumber="1" r:id="rId1"/>
  <drawing r:id="rId2"/>
  <extLst>
    <ext uri="smNativeData">
      <pm:sheetPrefs xmlns:pm="smNativeData" day="1782988637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Расчет</vt:lpstr>
      <vt:lpstr>Расчет!Print_Titles</vt:lpstr>
      <vt:lpstr>Расчет!Область_печати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Анна С. Голованова</dc:creator>
  <cp:keywords/>
  <dc:description/>
  <cp:lastModifiedBy>Гринько Сергей Юрьевич</cp:lastModifiedBy>
  <cp:revision>0</cp:revision>
  <cp:lastPrinted>2026-10-10T05:38:09Z</cp:lastPrinted>
  <dcterms:created xsi:type="dcterms:W3CDTF">2008-04-21T06:09:00Z</dcterms:created>
  <dcterms:modified xsi:type="dcterms:W3CDTF">2026-10-10T05:39:25Z</dcterms:modified>
</cp:coreProperties>
</file>