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xr:revisionPtr revIDLastSave="0" documentId="8_{A266E408-7295-4E98-BC38-FCEF93E42A7B}" xr6:coauthVersionLast="44" xr6:coauthVersionMax="44" xr10:uidLastSave="{00000000-0000-0000-0000-000000000000}"/>
  <bookViews>
    <workbookView xWindow="-98" yWindow="-98" windowWidth="38596" windowHeight="21196" tabRatio="489" xr2:uid="{00000000-000D-0000-FFFF-FFFF00000000}"/>
  </bookViews>
  <sheets>
    <sheet name="Расчет цены" sheetId="2" r:id="rId1"/>
    <sheet name="Лист2" sheetId="4" r:id="rId2"/>
    <sheet name="Лист1" sheetId="3" r:id="rId3"/>
    <sheet name="Лист3" sheetId="5" r:id="rId4"/>
  </sheets>
  <definedNames>
    <definedName name="_xlnm._FilterDatabase" localSheetId="0" hidden="1">'Расчет цены'!$A$11:$Y$19</definedName>
    <definedName name="_xlnm.Print_Area" localSheetId="0">'Расчет цены'!$A$2:$Y$22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2" l="1"/>
  <c r="F13" i="2"/>
  <c r="E13" i="2"/>
  <c r="V12" i="2" l="1"/>
  <c r="U12" i="2"/>
  <c r="X12" i="2" l="1"/>
  <c r="Y12" i="2" s="1"/>
  <c r="Y13" i="2" s="1"/>
  <c r="W12" i="2"/>
  <c r="P13" i="2"/>
  <c r="Q13" i="2"/>
  <c r="R13" i="2"/>
  <c r="S13" i="2"/>
  <c r="T13" i="2"/>
</calcChain>
</file>

<file path=xl/sharedStrings.xml><?xml version="1.0" encoding="utf-8"?>
<sst xmlns="http://schemas.openxmlformats.org/spreadsheetml/2006/main" count="42" uniqueCount="33">
  <si>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</si>
  <si>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</si>
  <si>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</si>
  <si>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</si>
  <si>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</si>
  <si>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</si>
  <si>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r>
      <t xml:space="preserve">коэффициент вариации цен V (%)           </t>
    </r>
    <r>
      <rPr>
        <i/>
        <sz val="8"/>
        <color indexed="8"/>
        <rFont val="Times New Roman"/>
        <family val="1"/>
        <charset val="204"/>
      </rPr>
      <t xml:space="preserve">         (не должен превышать 33%)</t>
    </r>
  </si>
  <si>
    <t>Предложенная в коммерческом предложении цена за единицу товара,
 в рублях</t>
  </si>
  <si>
    <t>Наименование</t>
  </si>
  <si>
    <t>*Цена за единицу изм.  (руб.)</t>
  </si>
  <si>
    <t>Поставщик №4</t>
  </si>
  <si>
    <t>Поставщик №5</t>
  </si>
  <si>
    <t>Поставщик №6</t>
  </si>
  <si>
    <t>Поставщик №7</t>
  </si>
  <si>
    <t>Поставщик №8</t>
  </si>
  <si>
    <t>Однородность совокупности значений выявленных цен, используемых в расчете Н(М)Ц, ЦКЕП</t>
  </si>
  <si>
    <t>Н(М)Ц, ЦКЕП, определяемая методом сопоставимых рыночных цен (анализа рынка)*</t>
  </si>
  <si>
    <t xml:space="preserve">Определена однородность совокупности значений выявленных цен, используемых в расчете цены договора согласно вышеуказанной таблицы где, </t>
  </si>
  <si>
    <t>*Н(М)Ц, ЦКЕП контракта с учетом округления цены за единицу (руб.)</t>
  </si>
  <si>
    <t>значение коэффициента вариации не превышает 33%, совокупность ценовых значений является однородной и может быть использована для целей определения начальной (максимальной) цены договора.</t>
  </si>
  <si>
    <t>Протокол обоснование начальной (максимальной) цены договора</t>
  </si>
  <si>
    <t>Используемый метод определения НМЦ: метод сопоставимых рыночных цен</t>
  </si>
  <si>
    <t>Поставщик № 1</t>
  </si>
  <si>
    <t>Поставщик № 2</t>
  </si>
  <si>
    <t>Поставщик № 3</t>
  </si>
  <si>
    <t>Экономист</t>
  </si>
  <si>
    <t>Н. А. Макавенко</t>
  </si>
  <si>
    <t>Приложение № 2 к извещению</t>
  </si>
  <si>
    <t>метр</t>
  </si>
  <si>
    <t>Вывод:  В результате проведенного расчета начальная (максимальная) цена договора составляет:</t>
  </si>
  <si>
    <t>Кабель ААБл 3х240</t>
  </si>
  <si>
    <t>Поставка кабеля</t>
  </si>
  <si>
    <r>
      <t>Дата подготовки обоснования начальной (максимальной) цены договора: 05</t>
    </r>
    <r>
      <rPr>
        <sz val="12"/>
        <color theme="1"/>
        <rFont val="Times New Roman"/>
        <family val="1"/>
        <charset val="204"/>
      </rPr>
      <t>.02.2024г.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</si>
</sst>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&quot;р.&quot;"/>
    <numFmt numFmtId="167" formatCode="#,##0.00[$р.-419];\-#,##0.00[$р.-419]"/>
    <numFmt numFmtId="168" formatCode="#,##0.00_ ;\-#,##0.0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>
      <alignment horizontal="left"/>
    </xf>
    <xf numFmtId="0" fontId="1" fillId="0" borderId="0"/>
    <xf numFmtId="0" fontId="17" fillId="0" borderId="0"/>
  </cellStyleXfs>
  <cellXfs count="5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166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horizontal="left" vertical="center"/>
    </xf>
    <xf numFmtId="168" fontId="2" fillId="0" borderId="0" xfId="1" applyNumberFormat="1" applyFont="1" applyFill="1"/>
    <xf numFmtId="168" fontId="5" fillId="0" borderId="0" xfId="1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 wrapText="1"/>
    </xf>
    <xf numFmtId="0" fontId="9" fillId="0" borderId="0" xfId="0" applyNumberFormat="1" applyFont="1" applyFill="1" applyAlignment="1">
      <alignment wrapText="1"/>
    </xf>
    <xf numFmtId="9" fontId="11" fillId="0" borderId="0" xfId="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/>
    </xf>
    <xf numFmtId="0" fontId="22" fillId="0" borderId="6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6" applyFont="1" applyAlignment="1">
      <alignment horizontal="left" vertical="top"/>
    </xf>
  </cellXfs>
  <cellStyles count="7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6" xr:uid="{00000000-0005-0000-0000-000003000000}"/>
    <cellStyle name="Обычный 3" xfId="4" xr:uid="{00000000-0005-0000-0000-000004000000}"/>
    <cellStyle name="Обычный 4" xfId="5" xr:uid="{00000000-0005-0000-0000-000005000000}"/>
    <cellStyle name="Финансовый" xfId="1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5"/>
  <sheetViews>
    <sheetView tabSelected="1" view="pageBreakPreview" zoomScaleSheetLayoutView="100" workbookViewId="0">
      <selection activeCell="A15" sqref="A15:Y15"/>
    </sheetView>
  </sheetViews>
  <sheetFormatPr defaultColWidth="9.1328125" defaultRowHeight="13.15" x14ac:dyDescent="0.4"/>
  <cols>
    <col min="1" max="1" width="5.1328125" style="3" customWidth="1"/>
    <col min="2" max="2" width="35.3984375" style="4" customWidth="1"/>
    <col min="3" max="3" width="10.73046875" style="10" customWidth="1"/>
    <col min="4" max="4" width="8.1328125" style="8" bestFit="1" customWidth="1"/>
    <col min="5" max="6" width="15.3984375" style="3" customWidth="1"/>
    <col min="7" max="13" width="15.3984375" style="3" hidden="1" customWidth="1"/>
    <col min="14" max="14" width="15.3984375" style="3" customWidth="1"/>
    <col min="15" max="15" width="15.3984375" style="3" hidden="1" customWidth="1"/>
    <col min="16" max="18" width="13.59765625" style="3" hidden="1" customWidth="1"/>
    <col min="19" max="19" width="18.3984375" style="3" hidden="1" customWidth="1"/>
    <col min="20" max="20" width="15.73046875" style="3" hidden="1" customWidth="1"/>
    <col min="21" max="21" width="12" style="3" customWidth="1"/>
    <col min="22" max="22" width="12.86328125" style="3" customWidth="1"/>
    <col min="23" max="23" width="12.265625" style="3" customWidth="1"/>
    <col min="24" max="24" width="16.3984375" style="3" customWidth="1"/>
    <col min="25" max="25" width="13.59765625" style="3" customWidth="1"/>
    <col min="26" max="16384" width="9.1328125" style="3"/>
  </cols>
  <sheetData>
    <row r="2" spans="1:28" s="9" customFormat="1" ht="15.4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54" t="s">
        <v>27</v>
      </c>
      <c r="X2" s="55"/>
      <c r="Y2" s="55"/>
    </row>
    <row r="3" spans="1:28" ht="21.75" customHeight="1" x14ac:dyDescent="0.4">
      <c r="A3" s="55" t="s">
        <v>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8" ht="63.75" customHeight="1" x14ac:dyDescent="0.4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8" ht="20.25" customHeight="1" x14ac:dyDescent="0.4">
      <c r="A5" s="48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28"/>
      <c r="X5" s="28"/>
      <c r="Y5" s="28"/>
    </row>
    <row r="6" spans="1:28" ht="20.25" customHeight="1" x14ac:dyDescent="0.4">
      <c r="A6" s="58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29"/>
      <c r="U6" s="29"/>
      <c r="V6" s="29"/>
      <c r="W6" s="28"/>
      <c r="X6" s="28"/>
      <c r="Y6" s="28"/>
    </row>
    <row r="7" spans="1:28" ht="10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8" ht="27" customHeight="1" x14ac:dyDescent="0.4">
      <c r="A8" s="47" t="s">
        <v>0</v>
      </c>
      <c r="B8" s="47" t="s">
        <v>8</v>
      </c>
      <c r="C8" s="47" t="s">
        <v>1</v>
      </c>
      <c r="D8" s="50" t="s">
        <v>2</v>
      </c>
      <c r="E8" s="47" t="s">
        <v>3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9" t="s">
        <v>15</v>
      </c>
      <c r="V8" s="49"/>
      <c r="W8" s="49"/>
      <c r="X8" s="47" t="s">
        <v>16</v>
      </c>
      <c r="Y8" s="47"/>
    </row>
    <row r="9" spans="1:28" ht="24.75" customHeight="1" x14ac:dyDescent="0.4">
      <c r="A9" s="47"/>
      <c r="B9" s="47"/>
      <c r="C9" s="47"/>
      <c r="D9" s="50"/>
      <c r="E9" s="19" t="s">
        <v>22</v>
      </c>
      <c r="F9" s="44" t="s">
        <v>23</v>
      </c>
      <c r="G9" s="44"/>
      <c r="H9" s="44"/>
      <c r="I9" s="44"/>
      <c r="J9" s="44"/>
      <c r="K9" s="44"/>
      <c r="L9" s="44"/>
      <c r="M9" s="44"/>
      <c r="N9" s="30" t="s">
        <v>23</v>
      </c>
      <c r="O9" s="30" t="s">
        <v>24</v>
      </c>
      <c r="P9" s="19" t="s">
        <v>10</v>
      </c>
      <c r="Q9" s="19" t="s">
        <v>11</v>
      </c>
      <c r="R9" s="19" t="s">
        <v>12</v>
      </c>
      <c r="S9" s="19" t="s">
        <v>13</v>
      </c>
      <c r="T9" s="19" t="s">
        <v>14</v>
      </c>
      <c r="U9" s="49"/>
      <c r="V9" s="49"/>
      <c r="W9" s="49"/>
      <c r="X9" s="47"/>
      <c r="Y9" s="47"/>
    </row>
    <row r="10" spans="1:28" ht="65.25" customHeight="1" x14ac:dyDescent="0.4">
      <c r="A10" s="47"/>
      <c r="B10" s="47"/>
      <c r="C10" s="47"/>
      <c r="D10" s="50"/>
      <c r="E10" s="19" t="s">
        <v>7</v>
      </c>
      <c r="F10" s="44" t="s">
        <v>7</v>
      </c>
      <c r="G10" s="44"/>
      <c r="H10" s="44"/>
      <c r="I10" s="44"/>
      <c r="J10" s="44"/>
      <c r="K10" s="44"/>
      <c r="L10" s="44"/>
      <c r="M10" s="44"/>
      <c r="N10" s="19" t="s">
        <v>7</v>
      </c>
      <c r="O10" s="19" t="s">
        <v>7</v>
      </c>
      <c r="P10" s="19" t="s">
        <v>7</v>
      </c>
      <c r="Q10" s="19" t="s">
        <v>7</v>
      </c>
      <c r="R10" s="19" t="s">
        <v>7</v>
      </c>
      <c r="S10" s="19" t="s">
        <v>7</v>
      </c>
      <c r="T10" s="19" t="s">
        <v>7</v>
      </c>
      <c r="U10" s="20" t="s">
        <v>5</v>
      </c>
      <c r="V10" s="20" t="s">
        <v>4</v>
      </c>
      <c r="W10" s="20" t="s">
        <v>6</v>
      </c>
      <c r="X10" s="20" t="s">
        <v>9</v>
      </c>
      <c r="Y10" s="20" t="s">
        <v>18</v>
      </c>
    </row>
    <row r="11" spans="1:28" s="17" customFormat="1" ht="18.75" customHeight="1" x14ac:dyDescent="0.45">
      <c r="A11" s="24">
        <v>1</v>
      </c>
      <c r="B11" s="24">
        <v>2</v>
      </c>
      <c r="C11" s="24">
        <v>4</v>
      </c>
      <c r="D11" s="24">
        <v>5</v>
      </c>
      <c r="E11" s="24">
        <v>6</v>
      </c>
      <c r="F11" s="24">
        <v>7</v>
      </c>
      <c r="G11" s="24"/>
      <c r="H11" s="24"/>
      <c r="I11" s="24"/>
      <c r="J11" s="24"/>
      <c r="K11" s="24"/>
      <c r="L11" s="24"/>
      <c r="M11" s="24"/>
      <c r="N11" s="24">
        <v>7</v>
      </c>
      <c r="O11" s="24">
        <v>8</v>
      </c>
      <c r="P11" s="24">
        <v>9</v>
      </c>
      <c r="Q11" s="24">
        <v>10</v>
      </c>
      <c r="R11" s="24">
        <v>11</v>
      </c>
      <c r="S11" s="24">
        <v>12</v>
      </c>
      <c r="T11" s="24">
        <v>13</v>
      </c>
      <c r="U11" s="24">
        <v>14</v>
      </c>
      <c r="V11" s="24">
        <v>15</v>
      </c>
      <c r="W11" s="24">
        <v>16</v>
      </c>
      <c r="X11" s="24">
        <v>17</v>
      </c>
      <c r="Y11" s="24">
        <v>18</v>
      </c>
    </row>
    <row r="12" spans="1:28" s="42" customFormat="1" ht="36.75" customHeight="1" x14ac:dyDescent="0.45">
      <c r="A12" s="36">
        <v>3</v>
      </c>
      <c r="B12" s="43" t="s">
        <v>30</v>
      </c>
      <c r="C12" s="37" t="s">
        <v>28</v>
      </c>
      <c r="D12" s="38">
        <v>1200</v>
      </c>
      <c r="E12" s="39">
        <v>1635.82</v>
      </c>
      <c r="F12" s="39">
        <v>1540.8</v>
      </c>
      <c r="G12" s="39"/>
      <c r="H12" s="39"/>
      <c r="I12" s="39"/>
      <c r="J12" s="39"/>
      <c r="K12" s="39"/>
      <c r="L12" s="39"/>
      <c r="M12" s="39"/>
      <c r="N12" s="39">
        <v>1477</v>
      </c>
      <c r="O12" s="39"/>
      <c r="P12" s="39"/>
      <c r="Q12" s="39"/>
      <c r="R12" s="39"/>
      <c r="S12" s="39"/>
      <c r="T12" s="39"/>
      <c r="U12" s="40">
        <f t="shared" ref="U12" si="0">SUM(E12:T12)/COUNTA(E12:T12)</f>
        <v>1551.2066666666667</v>
      </c>
      <c r="V12" s="41">
        <f t="shared" ref="V12" si="1">SQRT(DEVSQ(E12:T12)/(COUNTA(E12:T12)-1))</f>
        <v>79.919785618664719</v>
      </c>
      <c r="W12" s="41">
        <f t="shared" ref="W12" si="2">V12/U12*100</f>
        <v>5.1521043156938928</v>
      </c>
      <c r="X12" s="40">
        <f>U12</f>
        <v>1551.2066666666667</v>
      </c>
      <c r="Y12" s="40">
        <f>D12*X12</f>
        <v>1861448</v>
      </c>
    </row>
    <row r="13" spans="1:28" s="4" customFormat="1" ht="19.5" customHeight="1" x14ac:dyDescent="0.45">
      <c r="A13" s="25"/>
      <c r="B13" s="31"/>
      <c r="C13" s="21"/>
      <c r="D13" s="26"/>
      <c r="E13" s="18">
        <f>(D12*E12)</f>
        <v>1962984</v>
      </c>
      <c r="F13" s="18">
        <f>(D12*F12)</f>
        <v>1848960</v>
      </c>
      <c r="G13" s="18"/>
      <c r="H13" s="18"/>
      <c r="I13" s="18"/>
      <c r="J13" s="18"/>
      <c r="K13" s="18"/>
      <c r="L13" s="18"/>
      <c r="M13" s="18"/>
      <c r="N13" s="18">
        <f>(D12*N12)</f>
        <v>1772400</v>
      </c>
      <c r="O13" s="18"/>
      <c r="P13" s="22" t="e">
        <f>(#REF!*#REF!)+(#REF!*#REF!)</f>
        <v>#REF!</v>
      </c>
      <c r="Q13" s="22" t="e">
        <f>(#REF!*#REF!)+(#REF!*#REF!)</f>
        <v>#REF!</v>
      </c>
      <c r="R13" s="22" t="e">
        <f>(#REF!*#REF!)+(#REF!*#REF!)</f>
        <v>#REF!</v>
      </c>
      <c r="S13" s="22" t="e">
        <f>(#REF!*#REF!)+(#REF!*#REF!)</f>
        <v>#REF!</v>
      </c>
      <c r="T13" s="22" t="e">
        <f>(#REF!*#REF!)+(#REF!*#REF!)</f>
        <v>#REF!</v>
      </c>
      <c r="U13" s="22"/>
      <c r="V13" s="23"/>
      <c r="W13" s="23"/>
      <c r="X13" s="18"/>
      <c r="Y13" s="18">
        <f>SUM(Y12:Y12)</f>
        <v>1861448</v>
      </c>
      <c r="Z13" s="27"/>
      <c r="AA13" s="27"/>
      <c r="AB13" s="27"/>
    </row>
    <row r="14" spans="1:28" s="4" customFormat="1" ht="19.5" customHeight="1" x14ac:dyDescent="0.4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27"/>
      <c r="AA14" s="27"/>
      <c r="AB14" s="27"/>
    </row>
    <row r="15" spans="1:28" s="4" customFormat="1" ht="19.5" customHeight="1" x14ac:dyDescent="0.4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27"/>
      <c r="AA15" s="27"/>
      <c r="AB15" s="27"/>
    </row>
    <row r="16" spans="1:28" s="4" customFormat="1" ht="19.5" customHeight="1" x14ac:dyDescent="0.4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27"/>
      <c r="AA16" s="27"/>
      <c r="AB16" s="27"/>
    </row>
    <row r="17" spans="1:25" ht="19.5" customHeight="1" x14ac:dyDescent="0.4">
      <c r="A17" s="48" t="s">
        <v>17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1:25" ht="31.5" customHeight="1" x14ac:dyDescent="0.4">
      <c r="A18" s="45" t="s">
        <v>19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1:25" ht="36" customHeight="1" x14ac:dyDescent="0.4">
      <c r="A19" s="46" t="s">
        <v>29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12"/>
      <c r="Q19" s="12"/>
      <c r="R19" s="12"/>
      <c r="S19" s="12"/>
      <c r="U19" s="51">
        <v>1772400</v>
      </c>
      <c r="V19" s="51"/>
      <c r="W19" s="11"/>
      <c r="X19" s="11"/>
      <c r="Y19" s="11"/>
    </row>
    <row r="20" spans="1:25" ht="8.25" customHeight="1" x14ac:dyDescent="0.4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1:25" ht="30" customHeight="1" x14ac:dyDescent="0.4">
      <c r="A21" s="46" t="s">
        <v>25</v>
      </c>
      <c r="B21" s="46"/>
      <c r="C21" s="46"/>
      <c r="O21" s="13"/>
      <c r="P21" s="13"/>
      <c r="Q21" s="13"/>
      <c r="R21" s="13"/>
      <c r="S21" s="13"/>
      <c r="T21" s="14"/>
      <c r="U21" s="14"/>
      <c r="V21" s="15"/>
      <c r="W21" s="46" t="s">
        <v>26</v>
      </c>
      <c r="X21" s="46"/>
      <c r="Y21" s="46"/>
    </row>
    <row r="22" spans="1:25" ht="30" customHeight="1" x14ac:dyDescent="0.4">
      <c r="A22" s="32"/>
      <c r="B22" s="33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3"/>
      <c r="O22" s="34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3.9" x14ac:dyDescent="0.4">
      <c r="C23" s="1"/>
      <c r="D23" s="7"/>
      <c r="E23" s="2"/>
      <c r="F23" s="2"/>
      <c r="G23" s="2"/>
      <c r="H23" s="2"/>
      <c r="I23" s="2"/>
      <c r="J23" s="2"/>
      <c r="K23" s="2"/>
      <c r="L23" s="2"/>
      <c r="M23" s="2"/>
      <c r="N23" s="6"/>
      <c r="O23" s="6"/>
      <c r="P23" s="6"/>
      <c r="Q23" s="6"/>
      <c r="R23" s="6"/>
      <c r="S23" s="6"/>
      <c r="T23" s="2"/>
      <c r="U23" s="2"/>
      <c r="V23" s="2"/>
      <c r="W23" s="16"/>
    </row>
    <row r="24" spans="1:25" x14ac:dyDescent="0.4">
      <c r="C24" s="1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5" x14ac:dyDescent="0.4"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autoFilter ref="A11:Y19" xr:uid="{00000000-0009-0000-0000-000000000000}"/>
  <mergeCells count="23">
    <mergeCell ref="W2:Y2"/>
    <mergeCell ref="A8:A10"/>
    <mergeCell ref="B8:B10"/>
    <mergeCell ref="C8:C10"/>
    <mergeCell ref="A7:Y7"/>
    <mergeCell ref="A3:Y3"/>
    <mergeCell ref="A4:Y4"/>
    <mergeCell ref="A6:S6"/>
    <mergeCell ref="A5:V5"/>
    <mergeCell ref="A20:Y20"/>
    <mergeCell ref="W21:Y21"/>
    <mergeCell ref="X8:Y9"/>
    <mergeCell ref="A18:Y18"/>
    <mergeCell ref="A17:Y17"/>
    <mergeCell ref="E8:T8"/>
    <mergeCell ref="U8:W9"/>
    <mergeCell ref="D8:D10"/>
    <mergeCell ref="U19:V19"/>
    <mergeCell ref="A19:O19"/>
    <mergeCell ref="A21:C21"/>
    <mergeCell ref="A14:Y14"/>
    <mergeCell ref="A15:Y15"/>
    <mergeCell ref="A16:Y16"/>
  </mergeCells>
  <phoneticPr fontId="4" type="noConversion"/>
  <conditionalFormatting sqref="W12">
    <cfRule type="cellIs" dxfId="0" priority="3" operator="greaterThan">
      <formula>33</formula>
    </cfRule>
  </conditionalFormatting>
  <pageMargins left="0.39370078740157483" right="0.39370078740157483" top="0.74803149606299213" bottom="0.74803149606299213" header="0.31496062992125984" footer="0.31496062992125984"/>
  <pageSetup paperSize="9" scale="73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4.25" x14ac:dyDescent="0.4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RowHeight="14.25" x14ac:dyDescent="0.45"/>
  <sheetData/>
  <sortState ref="A2:A61">
    <sortCondition ref="A1"/>
  </sortState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XFD1048576"/>
    </sheetView>
  </sheetViews>
  <sheetFormatPr defaultRowHeight="14.25" x14ac:dyDescent="0.45"/>
  <sheetData/>
  <sortState ref="A2:A6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Расчет цены</vt:lpstr>
      <vt:lpstr>Лист2</vt:lpstr>
      <vt:lpstr>Лист1</vt:lpstr>
      <vt:lpstr>Лист3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Приемная</cp:lastModifiedBy>
  <cp:lastPrinted>2020-07-28T13:18:01Z</cp:lastPrinted>
  <dcterms:created xsi:type="dcterms:W3CDTF">2014-01-15T18:15:09Z</dcterms:created>
  <dcterms:modified xsi:type="dcterms:W3CDTF">2024-02-14T12:03:40Z</dcterms:modified>
</cp:coreProperties>
</file>