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\Закупки 2024\Запрос котировок\Логинова Н.Н\Поставка строительных материалов\"/>
    </mc:Choice>
  </mc:AlternateContent>
  <bookViews>
    <workbookView xWindow="10290" yWindow="1200" windowWidth="29040" windowHeight="15885"/>
  </bookViews>
  <sheets>
    <sheet name="Sheet1" sheetId="1" r:id="rId1"/>
  </sheets>
  <definedNames>
    <definedName name="_xlnm.Print_Area" localSheetId="0">Sheet1!$A$1:$L$30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8" i="1"/>
  <c r="L18" i="1" l="1"/>
  <c r="L19" i="1"/>
  <c r="L20" i="1"/>
  <c r="L21" i="1"/>
  <c r="L22" i="1"/>
  <c r="L23" i="1"/>
  <c r="L24" i="1"/>
  <c r="L25" i="1"/>
  <c r="L26" i="1"/>
  <c r="L27" i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/>
  <c r="I26" i="1"/>
  <c r="J26" i="1" s="1"/>
  <c r="I27" i="1"/>
  <c r="J27" i="1" s="1"/>
  <c r="L10" i="1"/>
  <c r="L11" i="1"/>
  <c r="L12" i="1"/>
  <c r="L13" i="1"/>
  <c r="L14" i="1"/>
  <c r="L15" i="1"/>
  <c r="L16" i="1"/>
  <c r="L17" i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/>
  <c r="I16" i="1"/>
  <c r="J16" i="1" s="1"/>
  <c r="I17" i="1"/>
  <c r="J17" i="1" s="1"/>
  <c r="L8" i="1" l="1"/>
  <c r="L9" i="1" l="1"/>
  <c r="I9" i="1"/>
  <c r="J9" i="1" s="1"/>
  <c r="L28" i="1" l="1"/>
  <c r="I8" i="1" l="1"/>
  <c r="J8" i="1" s="1"/>
  <c r="J28" i="1" s="1"/>
</calcChain>
</file>

<file path=xl/sharedStrings.xml><?xml version="1.0" encoding="utf-8"?>
<sst xmlns="http://schemas.openxmlformats.org/spreadsheetml/2006/main" count="61" uniqueCount="42">
  <si>
    <t>№</t>
  </si>
  <si>
    <t>Наименование товара, услуги (работы)</t>
  </si>
  <si>
    <t>Единица измерения</t>
  </si>
  <si>
    <t>Кол-во</t>
  </si>
  <si>
    <t>Источники цены (руб.)</t>
  </si>
  <si>
    <t>Характеристики объекта закупки:</t>
  </si>
  <si>
    <t>Используемый метод определения НМЦК с обоснованием:</t>
  </si>
  <si>
    <t>Итого:</t>
  </si>
  <si>
    <t/>
  </si>
  <si>
    <t>цена источника 1</t>
  </si>
  <si>
    <t>цена источника 2</t>
  </si>
  <si>
    <t>цена источника 3</t>
  </si>
  <si>
    <t>Обоснование начальной (максимальной) цены договора, 
цены договора, заключаемого с единственным поставщиком (подрядчиком, исполнителем)</t>
  </si>
  <si>
    <t>Метод сопоставимых рыночных цен (анализа рынка)
Расчет выполнен в соответствии с: 
приложением № 2 Положения о закупках товаров, работ, услуг отдельными видами юридических лиц ГАПОУ СО "УОР № 1 (колледж)"; 
Методическими рекомендациями, утвержденными приказом МЭР РФ от 02.10.2013 № 567</t>
  </si>
  <si>
    <t>Расчёт НМЦД</t>
  </si>
  <si>
    <t>Средняя цена  за ед. (руб.)</t>
  </si>
  <si>
    <t>НМЦД (среднее арифметическое значение)
(руб.)</t>
  </si>
  <si>
    <t>Наименьшая цена за ед. (руб.)</t>
  </si>
  <si>
    <t>НМЦД (наименьшее значение цены) (руб.)</t>
  </si>
  <si>
    <t>шт</t>
  </si>
  <si>
    <t>Поставка строительных материалов</t>
  </si>
  <si>
    <t>На основании проведенного анализа рынка и расчетов, НМЦД (по наименьшему значению цены) составляет: 93826,44 руб.</t>
  </si>
  <si>
    <t>Штукатурка гипсовая 30 кг</t>
  </si>
  <si>
    <t>Шпаклевка гипсовая 25 кг</t>
  </si>
  <si>
    <t>Шпаклевка финишная 20 кг</t>
  </si>
  <si>
    <t>Грунт-эмаль серая глянцевая 0,9 кг</t>
  </si>
  <si>
    <t>Эмаль для бетонных полов 9 л</t>
  </si>
  <si>
    <t>Эмаль ПФ115 белая глянцевая 1,9 кг</t>
  </si>
  <si>
    <t>Валик с бюгелем полиакрил 200 мм</t>
  </si>
  <si>
    <t>Кисть флейцевая 20 мм</t>
  </si>
  <si>
    <t>Кисть узкая 30 мм</t>
  </si>
  <si>
    <t>Кисть флейцевая 50 мм</t>
  </si>
  <si>
    <t>Грунтовка глубокого проникновения 10 л</t>
  </si>
  <si>
    <t>Краска в/д белая для стен и потолков 14 кг</t>
  </si>
  <si>
    <t>Малярная лента 0,025х25м</t>
  </si>
  <si>
    <t>Ацетон 0,5 л</t>
  </si>
  <si>
    <t>Растворитель 650  0,5 л</t>
  </si>
  <si>
    <t>Клей для керамической плитки 25 кг</t>
  </si>
  <si>
    <t>Диск отрезной по металлу 125х1,2х22 мм 25/400</t>
  </si>
  <si>
    <t>Смазка ВД проникающая АЕ-40  0,21 л</t>
  </si>
  <si>
    <t xml:space="preserve">Диск алмазный 125 мм 25/200 </t>
  </si>
  <si>
    <t>Клей Момент особопрочный туба 125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</si>
</sst>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Border="1"/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4" fontId="1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/>
    <xf numFmtId="0" fontId="1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2" fontId="8" fillId="0" borderId="1" xfId="0" applyNumberFormat="1" applyFont="1" applyBorder="1"/>
    <xf numFmtId="2" fontId="7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3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4624389</xdr:colOff>
      <xdr:row>4</xdr:row>
      <xdr:rowOff>42067</xdr:rowOff>
    </xdr:from>
    <xdr:to>
      <xdr:col>5</xdr:col>
      <xdr:colOff>257176</xdr:colOff>
      <xdr:row>5</xdr:row>
      <xdr:rowOff>41114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="" xmlns:a16="http://schemas.microsoft.com/office/drawing/2014/main" id="{8AB3A012-7C61-C543-97BA-7D3D36847688}"/>
                </a:ext>
              </a:extLst>
            </xdr:cNvPr>
            <xdr:cNvSpPr txBox="1"/>
          </xdr:nvSpPr>
          <xdr:spPr>
            <a:xfrm>
              <a:off x="4922045" y="1947067"/>
              <a:ext cx="3217069" cy="1737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ru-RU" sz="1300" i="0">
                  <a:latin typeface="Times New Roman" panose="020206030504050203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Среднее квадратичное отклонение</a:t>
              </a:r>
              <a:r>
                <a:rPr lang="en-US" sz="1300" i="0">
                  <a:latin typeface="Times New Roman" panose="020206030504050203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:</a:t>
              </a:r>
              <a:endParaRPr lang="ru-RU" sz="1300" i="0">
                <a:latin typeface="Times New Roman" panose="02020603050405020304" pitchFamily="18" charset="0"/>
                <a:ea typeface="Cambria Math" panose="02040503050406030204" pitchFamily="18" charset="0"/>
                <a:cs typeface="Times New Roman" panose="02020603050405020304" pitchFamily="18" charset="0"/>
              </a:endParaRPr>
            </a:p>
            <a:p>
              <a:endParaRPr lang="ru-RU" sz="1000" i="0">
                <a:latin typeface="Times New Roman" panose="02020603050405020304" pitchFamily="18" charset="0"/>
                <a:ea typeface="Cambria Math" panose="02040503050406030204" pitchFamily="18" charset="0"/>
                <a:cs typeface="Times New Roman" panose="02020603050405020304" pitchFamily="18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GB" sz="12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𝜎</m:t>
                    </m:r>
                    <m:r>
                      <a:rPr lang="en-US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 </m:t>
                    </m:r>
                    <m:rad>
                      <m:radPr>
                        <m:degHide m:val="on"/>
                        <m:ctrlPr>
                          <a:rPr lang="en-US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 </m:t>
                            </m:r>
                            <m:nary>
                              <m:naryPr>
                                <m:chr m:val="∑"/>
                                <m:limLoc m:val="subSup"/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naryPr>
                              <m:sub>
                                <m:r>
                                  <m:rPr>
                                    <m:brk m:alnAt="25"/>
                                  </m:rPr>
                                  <a:rPr lang="en-US" sz="12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𝑖</m:t>
                                </m:r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=1</m:t>
                                </m:r>
                              </m:sub>
                              <m:sup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𝑛</m:t>
                                </m:r>
                              </m:sup>
                              <m:e>
                                <m:sSup>
                                  <m:sSup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(</m:t>
                                    </m:r>
                                    <m:sSub>
                                      <m:sSubPr>
                                        <m:ctrlPr>
                                          <a:rPr lang="en-US" sz="12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ru-RU" sz="12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ц</m:t>
                                        </m:r>
                                      </m:e>
                                      <m:sub>
                                        <m:r>
                                          <a:rPr lang="en-US" sz="12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 − </m:t>
                                    </m:r>
                                    <m:d>
                                      <m:dPr>
                                        <m:begChr m:val="⟨"/>
                                        <m:endChr m:val="⟩"/>
                                        <m:ctrlPr>
                                          <a:rPr lang="en-US" sz="12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ru-RU" sz="12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ц</m:t>
                                        </m:r>
                                      </m:e>
                                    </m:d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)</m:t>
                                    </m:r>
                                  </m:e>
                                  <m:sup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 </m:t>
                                </m:r>
                              </m:e>
                            </m:nary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−1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en-US" sz="12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endParaRPr lang="ru-RU" sz="5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d>
                      <m:dPr>
                        <m:begChr m:val="⟨"/>
                        <m:endChr m:val="⟩"/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ru-R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ц</m:t>
                        </m:r>
                      </m:e>
                    </m:d>
                    <m:r>
                      <m:rPr>
                        <m:nor/>
                      </m:rPr>
                      <a:rPr lang="ru-RU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–</m:t>
                    </m:r>
                    <m:r>
                      <m:rPr>
                        <m:nor/>
                      </m:rPr>
                      <a:rPr lang="x-none" sz="1100">
                        <a:effectLst/>
                      </a:rPr>
                      <m:t> </m:t>
                    </m:r>
                    <m:r>
                      <m:rPr>
                        <m:nor/>
                      </m:rPr>
                      <a:rPr lang="ru-RU" sz="1100" b="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среднее арифметическое всех цен</m:t>
                    </m:r>
                    <m:r>
                      <m:rPr>
                        <m:nor/>
                      </m:rPr>
                      <a:rPr lang="ru-RU" sz="110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;</m:t>
                    </m:r>
                  </m:oMath>
                </m:oMathPara>
              </a14:m>
              <a:endParaRPr lang="ru-RU" sz="11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ru-RU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–</m:t>
                    </m:r>
                    <m:r>
                      <m:rPr>
                        <m:nor/>
                      </m:rPr>
                      <a:rPr lang="x-none" sz="1100">
                        <a:effectLst/>
                      </a:rPr>
                      <m:t> </m:t>
                    </m:r>
                    <m:r>
                      <m:rPr>
                        <m:nor/>
                      </m:rPr>
                      <a:rPr lang="ru-RU" sz="110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количество значений, используемых в расчете;</m:t>
                    </m:r>
                  </m:oMath>
                </m:oMathPara>
              </a14:m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𝑖</m:t>
                    </m:r>
                    <m:r>
                      <a:rPr lang="ru-RU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–</m:t>
                    </m:r>
                    <m:r>
                      <m:rPr>
                        <m:nor/>
                      </m:rPr>
                      <a:rPr lang="x-none" sz="1100">
                        <a:effectLst/>
                      </a:rPr>
                      <m:t> </m:t>
                    </m:r>
                    <m:r>
                      <m:rPr>
                        <m:nor/>
                      </m:rPr>
                      <a:rPr lang="ru-RU" sz="110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номер источника ценовой информации;</m:t>
                    </m:r>
                  </m:oMath>
                </m:oMathPara>
              </a14:m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ru-RU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lang="ru-RU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ц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𝑖</m:t>
                      </m:r>
                    </m:sub>
                  </m:sSub>
                </m:oMath>
              </a14:m>
              <a:r>
                <a:rPr lang="en-US" sz="1100" i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ru-RU" sz="11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–</m:t>
                  </m:r>
                  <m:r>
                    <m:rPr>
                      <m:nor/>
                    </m:rPr>
                    <a:rPr lang="x-none" sz="1100">
                      <a:effectLst/>
                    </a:rPr>
                    <m:t> </m:t>
                  </m:r>
                  <m:r>
                    <m:rPr>
                      <m:nor/>
                    </m:rPr>
                    <a:rPr lang="ru-RU" sz="1100" i="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rPr>
                    <m:t>цена единицы товара</m:t>
                  </m:r>
                </m:oMath>
              </a14:m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="" xmlns:a16="http://schemas.microsoft.com/office/drawing/2014/main" xmlns:a14="http://schemas.microsoft.com/office/drawing/2010/main" id="{8AB3A012-7C61-C543-97BA-7D3D36847688}"/>
                </a:ext>
              </a:extLst>
            </xdr:cNvPr>
            <xdr:cNvSpPr txBox="1"/>
          </xdr:nvSpPr>
          <xdr:spPr>
            <a:xfrm>
              <a:off x="4922045" y="1947067"/>
              <a:ext cx="3217069" cy="1737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ru-RU" sz="1300" i="0">
                  <a:latin typeface="Times New Roman" panose="020206030504050203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Среднее квадратичное отклонение</a:t>
              </a:r>
              <a:r>
                <a:rPr lang="en-US" sz="1300" i="0">
                  <a:latin typeface="Times New Roman" panose="020206030504050203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:</a:t>
              </a:r>
              <a:endParaRPr lang="ru-RU" sz="1300" i="0">
                <a:latin typeface="Times New Roman" panose="02020603050405020304" pitchFamily="18" charset="0"/>
                <a:ea typeface="Cambria Math" panose="02040503050406030204" pitchFamily="18" charset="0"/>
                <a:cs typeface="Times New Roman" panose="02020603050405020304" pitchFamily="18" charset="0"/>
              </a:endParaRPr>
            </a:p>
            <a:p>
              <a:endParaRPr lang="ru-RU" sz="1000" i="0">
                <a:latin typeface="Times New Roman" panose="02020603050405020304" pitchFamily="18" charset="0"/>
                <a:ea typeface="Cambria Math" panose="02040503050406030204" pitchFamily="18" charset="0"/>
                <a:cs typeface="Times New Roman" panose="02020603050405020304" pitchFamily="18" charset="0"/>
              </a:endParaRPr>
            </a:p>
            <a:p>
              <a:pPr/>
              <a:r>
                <a:rPr lang="en-GB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</a:t>
              </a:r>
              <a:r>
                <a:rPr lang="en-U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 √(( ∑2_(𝑖=1)^𝑛▒〖〖(</a:t>
              </a:r>
              <a:r>
                <a:rPr lang="ru-RU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ц</a:t>
              </a:r>
              <a:r>
                <a:rPr lang="en-U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_𝑖  − ⟨</a:t>
              </a:r>
              <a:r>
                <a:rPr lang="ru-RU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ц⟩</a:t>
              </a:r>
              <a:r>
                <a:rPr lang="en-U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)〗^2  〗)/(𝑛−1))</a:t>
              </a:r>
              <a:endParaRPr lang="en-US" sz="12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endParaRPr lang="ru-RU" sz="5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⟨</a:t>
              </a:r>
              <a:r>
                <a:rPr lang="ru-R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ц⟩" 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–</a:t>
              </a:r>
              <a:r>
                <a:rPr lang="x-none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ru-RU" sz="1100" b="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среднее арифметическое всех цен</a:t>
              </a:r>
              <a:r>
                <a:rPr lang="ru-RU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;</a:t>
              </a:r>
              <a:r>
                <a:rPr lang="ru-RU" sz="110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ru-RU" sz="11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>
                  <a:latin typeface="Cambria Math" panose="02040503050406030204" pitchFamily="18" charset="0"/>
                </a:rPr>
                <a:t>𝑛</a:t>
              </a:r>
              <a:r>
                <a:rPr lang="ru-RU" sz="1100" b="0" i="0">
                  <a:latin typeface="Cambria Math" panose="02040503050406030204" pitchFamily="18" charset="0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–</a:t>
              </a:r>
              <a:r>
                <a:rPr lang="x-none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ru-RU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количество значений, используемых в расчете;</a:t>
              </a:r>
              <a:r>
                <a:rPr lang="ru-RU" sz="110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>
                  <a:latin typeface="Cambria Math" panose="02040503050406030204" pitchFamily="18" charset="0"/>
                </a:rPr>
                <a:t>𝑖</a:t>
              </a:r>
              <a:r>
                <a:rPr lang="ru-RU" sz="1100" b="0" i="0">
                  <a:latin typeface="Cambria Math" panose="02040503050406030204" pitchFamily="18" charset="0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–</a:t>
              </a:r>
              <a:r>
                <a:rPr lang="x-none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ru-RU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номер источника ценовой информации;</a:t>
              </a:r>
              <a:r>
                <a:rPr lang="ru-RU" sz="110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ц_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𝑖</a:t>
              </a:r>
              <a:r>
                <a:rPr lang="en-US" sz="1100" i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"–</a:t>
              </a:r>
              <a:r>
                <a:rPr lang="x-none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ru-RU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цена единицы товара</a:t>
              </a:r>
              <a:r>
                <a:rPr lang="ru-RU" sz="110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twoCellAnchor>
  <xdr:twoCellAnchor editAs="absolute">
    <xdr:from>
      <xdr:col>1</xdr:col>
      <xdr:colOff>261938</xdr:colOff>
      <xdr:row>4</xdr:row>
      <xdr:rowOff>35719</xdr:rowOff>
    </xdr:from>
    <xdr:to>
      <xdr:col>1</xdr:col>
      <xdr:colOff>3458370</xdr:colOff>
      <xdr:row>5</xdr:row>
      <xdr:rowOff>41117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="" xmlns:a16="http://schemas.microsoft.com/office/drawing/2014/main" id="{E7F07E60-1350-BB4C-8829-5D9340484218}"/>
                </a:ext>
              </a:extLst>
            </xdr:cNvPr>
            <xdr:cNvSpPr txBox="1">
              <a:spLocks/>
            </xdr:cNvSpPr>
          </xdr:nvSpPr>
          <xdr:spPr>
            <a:xfrm>
              <a:off x="559594" y="1940719"/>
              <a:ext cx="3196432" cy="17437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300" i="0">
                  <a:latin typeface="Times New Roman" panose="020206030504050203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Расчет НМЦД (рын) произведен по формуле:</a:t>
              </a:r>
            </a:p>
            <a:p>
              <a:pPr algn="l"/>
              <a:endParaRPr lang="ru-RU" sz="1000" i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algn="l"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2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ru-RU" sz="1200" b="0" i="1">
                            <a:latin typeface="Cambria Math" panose="02040503050406030204" pitchFamily="18" charset="0"/>
                          </a:rPr>
                          <m:t>НМЦК</m:t>
                        </m:r>
                      </m:e>
                      <m:sup>
                        <m:r>
                          <a:rPr lang="ru-RU" sz="1200" b="0" i="1">
                            <a:latin typeface="Cambria Math" panose="02040503050406030204" pitchFamily="18" charset="0"/>
                          </a:rPr>
                          <m:t>рын</m:t>
                        </m:r>
                      </m:sup>
                    </m:sSup>
                    <m:r>
                      <a:rPr lang="ru-RU" sz="12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ru-RU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𝑣</m:t>
                        </m:r>
                      </m:num>
                      <m:den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  <m:r>
                      <a:rPr lang="ru-RU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nary>
                      <m:naryPr>
                        <m:chr m:val="∑"/>
                        <m:ctrlPr>
                          <a:rPr lang="ru-RU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𝑖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sSub>
                          <m:sSubPr>
                            <m:ctrlPr>
                              <a:rPr lang="ru-RU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ru-RU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ц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en-GB" sz="12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algn="l"/>
              <a:endParaRPr lang="en-GB" sz="5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algn="l"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𝑣</m:t>
                    </m:r>
                    <m:r>
                      <a:rPr lang="ru-RU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–</m:t>
                    </m:r>
                    <m:r>
                      <m:rPr>
                        <m:nor/>
                      </m:rPr>
                      <a:rPr lang="x-none" sz="1100">
                        <a:effectLst/>
                      </a:rPr>
                      <m:t> </m:t>
                    </m:r>
                    <m:r>
                      <m:rPr>
                        <m:nor/>
                      </m:rPr>
                      <a:rPr lang="ru-RU" sz="110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количество (объем) закупаемого товара;</m:t>
                    </m:r>
                  </m:oMath>
                </m:oMathPara>
              </a14:m>
              <a:endParaRPr lang="ru-RU" sz="11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ru-RU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–</m:t>
                    </m:r>
                    <m:r>
                      <m:rPr>
                        <m:nor/>
                      </m:rPr>
                      <a:rPr lang="x-none" sz="1100">
                        <a:effectLst/>
                      </a:rPr>
                      <m:t> </m:t>
                    </m:r>
                    <m:r>
                      <m:rPr>
                        <m:nor/>
                      </m:rPr>
                      <a:rPr lang="ru-RU" sz="110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количество значений, используемых в расчете;</m:t>
                    </m:r>
                  </m:oMath>
                </m:oMathPara>
              </a14:m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𝑖</m:t>
                    </m:r>
                    <m:r>
                      <a:rPr lang="ru-RU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–</m:t>
                    </m:r>
                    <m:r>
                      <m:rPr>
                        <m:nor/>
                      </m:rPr>
                      <a:rPr lang="x-none" sz="1100">
                        <a:effectLst/>
                      </a:rPr>
                      <m:t> </m:t>
                    </m:r>
                    <m:r>
                      <m:rPr>
                        <m:nor/>
                      </m:rPr>
                      <a:rPr lang="ru-RU" sz="110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номер источника ценовой информации;</m:t>
                    </m:r>
                  </m:oMath>
                </m:oMathPara>
              </a14:m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ru-RU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lang="ru-RU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ц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𝑖</m:t>
                      </m:r>
                    </m:sub>
                  </m:sSub>
                </m:oMath>
              </a14:m>
              <a:r>
                <a:rPr lang="en-US" sz="1100" i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ru-RU" sz="11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–</m:t>
                  </m:r>
                  <m:r>
                    <m:rPr>
                      <m:nor/>
                    </m:rPr>
                    <a:rPr lang="x-none" sz="1100">
                      <a:effectLst/>
                    </a:rPr>
                    <m:t> </m:t>
                  </m:r>
                  <m:r>
                    <m:rPr>
                      <m:nor/>
                    </m:rPr>
                    <a:rPr lang="ru-RU" sz="1100" i="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rPr>
                    <m:t>цена единицы товара</m:t>
                  </m:r>
                </m:oMath>
              </a14:m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="" xmlns:a16="http://schemas.microsoft.com/office/drawing/2014/main" xmlns:a14="http://schemas.microsoft.com/office/drawing/2010/main" id="{E7F07E60-1350-BB4C-8829-5D9340484218}"/>
                </a:ext>
              </a:extLst>
            </xdr:cNvPr>
            <xdr:cNvSpPr txBox="1">
              <a:spLocks/>
            </xdr:cNvSpPr>
          </xdr:nvSpPr>
          <xdr:spPr>
            <a:xfrm>
              <a:off x="559594" y="1940719"/>
              <a:ext cx="3196432" cy="17437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300" i="0">
                  <a:latin typeface="Times New Roman" panose="020206030504050203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Расчет НМЦД (рын) произведен по формуле:</a:t>
              </a:r>
            </a:p>
            <a:p>
              <a:pPr algn="l"/>
              <a:endParaRPr lang="ru-RU" sz="1000" i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algn="l"/>
              <a:r>
                <a:rPr lang="en-GB" sz="1200" i="0">
                  <a:latin typeface="Cambria Math" panose="02040503050406030204" pitchFamily="18" charset="0"/>
                </a:rPr>
                <a:t>〖</a:t>
              </a:r>
              <a:r>
                <a:rPr lang="ru-RU" sz="1200" b="0" i="0">
                  <a:latin typeface="Cambria Math" panose="02040503050406030204" pitchFamily="18" charset="0"/>
                </a:rPr>
                <a:t>НМЦК</a:t>
              </a:r>
              <a:r>
                <a:rPr lang="en-GB" sz="1200" b="0" i="0">
                  <a:latin typeface="Cambria Math" panose="02040503050406030204" pitchFamily="18" charset="0"/>
                </a:rPr>
                <a:t>〗^</a:t>
              </a:r>
              <a:r>
                <a:rPr lang="ru-RU" sz="1200" b="0" i="0">
                  <a:latin typeface="Cambria Math" panose="02040503050406030204" pitchFamily="18" charset="0"/>
                </a:rPr>
                <a:t>рын=</a:t>
              </a:r>
              <a:r>
                <a:rPr lang="en-US" sz="1200" b="0" i="0">
                  <a:latin typeface="Cambria Math" panose="02040503050406030204" pitchFamily="18" charset="0"/>
                </a:rPr>
                <a:t>𝑣</a:t>
              </a:r>
              <a:r>
                <a:rPr lang="ru-RU" sz="1200" b="0" i="0">
                  <a:latin typeface="Cambria Math" panose="02040503050406030204" pitchFamily="18" charset="0"/>
                </a:rPr>
                <a:t>/</a:t>
              </a:r>
              <a:r>
                <a:rPr lang="en-US" sz="1200" b="0" i="0">
                  <a:latin typeface="Cambria Math" panose="02040503050406030204" pitchFamily="18" charset="0"/>
                </a:rPr>
                <a:t>𝑛</a:t>
              </a:r>
              <a:r>
                <a:rPr lang="ru-RU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×∑</a:t>
              </a:r>
              <a:r>
                <a:rPr lang="en-U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_</a:t>
              </a:r>
              <a:r>
                <a:rPr lang="ru-RU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en-U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𝑖=1</a:t>
              </a:r>
              <a:r>
                <a:rPr lang="ru-RU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r>
                <a:rPr lang="en-U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^𝑛▒</a:t>
              </a:r>
              <a:r>
                <a:rPr lang="ru-RU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ц_</a:t>
              </a:r>
              <a:r>
                <a:rPr lang="en-U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𝑖 </a:t>
              </a:r>
              <a:endParaRPr lang="en-GB" sz="12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algn="l"/>
              <a:endParaRPr lang="en-GB" sz="5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algn="l"/>
              <a:r>
                <a:rPr lang="en-US" sz="1100" b="0" i="0">
                  <a:latin typeface="Cambria Math" panose="02040503050406030204" pitchFamily="18" charset="0"/>
                </a:rPr>
                <a:t>𝑣</a:t>
              </a:r>
              <a:r>
                <a:rPr lang="ru-RU" sz="1100" b="0" i="0">
                  <a:latin typeface="Cambria Math" panose="02040503050406030204" pitchFamily="18" charset="0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–</a:t>
              </a:r>
              <a:r>
                <a:rPr lang="x-none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ru-RU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количество (объем) закупаемого товара;</a:t>
              </a:r>
              <a:r>
                <a:rPr lang="ru-RU" sz="110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ru-RU" sz="11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>
                  <a:latin typeface="Cambria Math" panose="02040503050406030204" pitchFamily="18" charset="0"/>
                </a:rPr>
                <a:t>𝑛</a:t>
              </a:r>
              <a:r>
                <a:rPr lang="ru-RU" sz="1100" b="0" i="0">
                  <a:latin typeface="Cambria Math" panose="02040503050406030204" pitchFamily="18" charset="0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–</a:t>
              </a:r>
              <a:r>
                <a:rPr lang="x-none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ru-RU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количество значений, используемых в расчете;</a:t>
              </a:r>
              <a:r>
                <a:rPr lang="ru-RU" sz="110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>
                  <a:latin typeface="Cambria Math" panose="02040503050406030204" pitchFamily="18" charset="0"/>
                </a:rPr>
                <a:t>𝑖</a:t>
              </a:r>
              <a:r>
                <a:rPr lang="ru-RU" sz="1100" b="0" i="0">
                  <a:latin typeface="Cambria Math" panose="02040503050406030204" pitchFamily="18" charset="0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–</a:t>
              </a:r>
              <a:r>
                <a:rPr lang="x-none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ru-RU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номер источника ценовой информации;</a:t>
              </a:r>
              <a:r>
                <a:rPr lang="ru-RU" sz="110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ц_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𝑖</a:t>
              </a:r>
              <a:r>
                <a:rPr lang="en-US" sz="1100" i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"–</a:t>
              </a:r>
              <a:r>
                <a:rPr lang="x-none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ru-RU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цена единицы товара</a:t>
              </a:r>
              <a:r>
                <a:rPr lang="ru-RU" sz="110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en-US" sz="1100" i="0">
                <a:effectLst/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twoCellAnchor>
  <xdr:twoCellAnchor editAs="absolute">
    <xdr:from>
      <xdr:col>6</xdr:col>
      <xdr:colOff>477045</xdr:colOff>
      <xdr:row>4</xdr:row>
      <xdr:rowOff>53972</xdr:rowOff>
    </xdr:from>
    <xdr:to>
      <xdr:col>9</xdr:col>
      <xdr:colOff>797720</xdr:colOff>
      <xdr:row>5</xdr:row>
      <xdr:rowOff>53019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>
              <a:extLst>
                <a:ext uri="{FF2B5EF4-FFF2-40B4-BE49-F238E27FC236}">
                  <a16:creationId xmlns="" xmlns:a16="http://schemas.microsoft.com/office/drawing/2014/main" id="{83BD8224-69C9-6141-96AB-27DD541F3620}"/>
                </a:ext>
              </a:extLst>
            </xdr:cNvPr>
            <xdr:cNvSpPr txBox="1"/>
          </xdr:nvSpPr>
          <xdr:spPr>
            <a:xfrm>
              <a:off x="8882858" y="1958972"/>
              <a:ext cx="3213893" cy="1737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:r>
                <a:rPr lang="ru-RU" sz="1300" b="0" i="0">
                  <a:latin typeface="Times New Roman" panose="02020603050405020304" pitchFamily="18" charset="0"/>
                  <a:cs typeface="Times New Roman" panose="02020603050405020304" pitchFamily="18" charset="0"/>
                </a:rPr>
                <a:t>Коэффициент вариации</a:t>
              </a:r>
              <a:r>
                <a:rPr lang="en-US" sz="1300" b="0" i="0">
                  <a:latin typeface="Times New Roman" panose="02020603050405020304" pitchFamily="18" charset="0"/>
                  <a:cs typeface="Times New Roman" panose="02020603050405020304" pitchFamily="18" charset="0"/>
                </a:rPr>
                <a:t>:</a:t>
              </a:r>
            </a:p>
            <a:p>
              <a:pPr algn="l"/>
              <a:endParaRPr lang="ru-RU" sz="1000" i="0">
                <a:latin typeface="Times New Roman" panose="02020603050405020304" pitchFamily="18" charset="0"/>
                <a:ea typeface="Cambria Math" panose="020405030504060302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num>
                      <m:den>
                        <m:d>
                          <m:dPr>
                            <m:begChr m:val="⟨"/>
                            <m:endChr m:val="⟩"/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1200" b="0" i="1">
                                <a:latin typeface="Cambria Math" panose="02040503050406030204" pitchFamily="18" charset="0"/>
                              </a:rPr>
                              <m:t>ц</m:t>
                            </m:r>
                          </m:e>
                        </m:d>
                      </m:den>
                    </m:f>
                    <m:r>
                      <a:rPr lang="en-US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 100</m:t>
                    </m:r>
                  </m:oMath>
                </m:oMathPara>
              </a14:m>
              <a:endParaRPr lang="ru-RU" sz="12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ru-RU" sz="5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d>
                      <m:dPr>
                        <m:begChr m:val="⟨"/>
                        <m:endChr m:val="⟩"/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ru-R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ц</m:t>
                        </m:r>
                      </m:e>
                    </m:d>
                    <m:r>
                      <m:rPr>
                        <m:nor/>
                      </m:rPr>
                      <a:rPr lang="ru-RU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–</m:t>
                    </m:r>
                    <m:r>
                      <m:rPr>
                        <m:nor/>
                      </m:rPr>
                      <a:rPr lang="x-none" sz="1100">
                        <a:effectLst/>
                      </a:rPr>
                      <m:t> </m:t>
                    </m:r>
                    <m:r>
                      <m:rPr>
                        <m:nor/>
                      </m:rPr>
                      <a:rPr lang="ru-RU" sz="1100" b="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среднее арифметическое всех цен</m:t>
                    </m:r>
                    <m:r>
                      <m:rPr>
                        <m:nor/>
                      </m:rPr>
                      <a:rPr lang="ru-RU" sz="110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;</m:t>
                    </m:r>
                  </m:oMath>
                </m:oMathPara>
              </a14:m>
              <a:endParaRPr lang="ru-RU" sz="11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𝜎</m:t>
                    </m:r>
                    <m:r>
                      <m:rPr>
                        <m:nor/>
                      </m:rPr>
                      <a:rPr lang="ru-RU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–</m:t>
                    </m:r>
                    <m:r>
                      <m:rPr>
                        <m:nor/>
                      </m:rPr>
                      <a:rPr lang="x-none" sz="1100">
                        <a:effectLst/>
                      </a:rPr>
                      <m:t> </m:t>
                    </m:r>
                    <m:r>
                      <m:rPr>
                        <m:nor/>
                      </m:rPr>
                      <a:rPr lang="en-GB" sz="1100" b="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c</m:t>
                    </m:r>
                    <m:r>
                      <m:rPr>
                        <m:nor/>
                      </m:rPr>
                      <a:rPr lang="ru-RU" sz="1100" b="0" i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m:t>реднее квадратичное отклонение</m:t>
                    </m:r>
                  </m:oMath>
                </m:oMathPara>
              </a14:m>
              <a:endParaRPr lang="ru-RU" sz="11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>
        <xdr:sp macro="" textlink="">
          <xdr:nvSpPr>
            <xdr:cNvPr id="4" name="TextBox 3">
              <a:extLst>
                <a:ext uri="{FF2B5EF4-FFF2-40B4-BE49-F238E27FC236}">
                  <a16:creationId xmlns="" xmlns:a16="http://schemas.microsoft.com/office/drawing/2014/main" xmlns:a14="http://schemas.microsoft.com/office/drawing/2010/main" id="{83BD8224-69C9-6141-96AB-27DD541F3620}"/>
                </a:ext>
              </a:extLst>
            </xdr:cNvPr>
            <xdr:cNvSpPr txBox="1"/>
          </xdr:nvSpPr>
          <xdr:spPr>
            <a:xfrm>
              <a:off x="8882858" y="1958972"/>
              <a:ext cx="3213893" cy="1737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:r>
                <a:rPr lang="ru-RU" sz="1300" b="0" i="0">
                  <a:latin typeface="Times New Roman" panose="02020603050405020304" pitchFamily="18" charset="0"/>
                  <a:cs typeface="Times New Roman" panose="02020603050405020304" pitchFamily="18" charset="0"/>
                </a:rPr>
                <a:t>Коэффициент вариации</a:t>
              </a:r>
              <a:r>
                <a:rPr lang="en-US" sz="1300" b="0" i="0">
                  <a:latin typeface="Times New Roman" panose="02020603050405020304" pitchFamily="18" charset="0"/>
                  <a:cs typeface="Times New Roman" panose="02020603050405020304" pitchFamily="18" charset="0"/>
                </a:rPr>
                <a:t>:</a:t>
              </a:r>
            </a:p>
            <a:p>
              <a:pPr algn="l"/>
              <a:endParaRPr lang="ru-RU" sz="1000" i="0">
                <a:latin typeface="Times New Roman" panose="02020603050405020304" pitchFamily="18" charset="0"/>
                <a:ea typeface="Cambria Math" panose="020405030504060302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="0" i="0">
                  <a:latin typeface="Cambria Math" panose="02040503050406030204" pitchFamily="18" charset="0"/>
                </a:rPr>
                <a:t>𝑉=</a:t>
              </a:r>
              <a:r>
                <a:rPr lang="en-U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𝜎/⟨</a:t>
              </a:r>
              <a:r>
                <a:rPr lang="ru-RU" sz="1200" b="0" i="0">
                  <a:latin typeface="Cambria Math" panose="02040503050406030204" pitchFamily="18" charset="0"/>
                </a:rPr>
                <a:t>ц⟩ </a:t>
              </a:r>
              <a:r>
                <a:rPr lang="en-US" sz="1200" b="0" i="0">
                  <a:latin typeface="Cambria Math" panose="02040503050406030204" pitchFamily="18" charset="0"/>
                </a:rPr>
                <a:t>  </a:t>
              </a:r>
              <a:r>
                <a:rPr lang="en-U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 100</a:t>
              </a:r>
              <a:endParaRPr lang="ru-RU" sz="12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ru-RU" sz="5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⟨</a:t>
              </a:r>
              <a:r>
                <a:rPr lang="ru-R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ц⟩" 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–</a:t>
              </a:r>
              <a:r>
                <a:rPr lang="x-none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ru-RU" sz="1100" b="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среднее арифметическое всех цен</a:t>
              </a:r>
              <a:r>
                <a:rPr lang="ru-RU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;</a:t>
              </a:r>
              <a:r>
                <a:rPr lang="ru-RU" sz="110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ru-RU" sz="11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</a:t>
              </a:r>
              <a:r>
                <a:rPr lang="ru-R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" 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–</a:t>
              </a:r>
              <a:r>
                <a:rPr lang="x-none" sz="1100" i="0">
                  <a:effectLst/>
                  <a:latin typeface="Cambria Math" panose="02040503050406030204" pitchFamily="18" charset="0"/>
                </a:rPr>
                <a:t> </a:t>
              </a:r>
              <a:r>
                <a:rPr lang="en-GB" sz="1100" b="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c</a:t>
              </a:r>
              <a:r>
                <a:rPr lang="ru-RU" sz="1100" b="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реднее квадратичное отклонение</a:t>
              </a:r>
              <a:r>
                <a:rPr lang="ru-RU" sz="1100" b="0" i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endParaRPr lang="ru-RU" sz="1100" i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view="pageBreakPreview" zoomScale="80" zoomScaleNormal="100" zoomScaleSheetLayoutView="80" workbookViewId="0">
      <selection activeCell="C3" sqref="C3:L3"/>
    </sheetView>
  </sheetViews>
  <sheetFormatPr defaultColWidth="10.875" defaultRowHeight="15.75" x14ac:dyDescent="0.25"/>
  <cols>
    <col min="1" max="1" width="3.875" style="2" customWidth="1"/>
    <col min="2" max="2" width="64.625" style="1" customWidth="1"/>
    <col min="3" max="3" width="10.125" style="1" customWidth="1"/>
    <col min="4" max="4" width="7.875" style="1" customWidth="1"/>
    <col min="5" max="5" width="16.875" style="1" customWidth="1"/>
    <col min="6" max="6" width="6.875" style="1" customWidth="1"/>
    <col min="7" max="7" width="10.875" style="1" customWidth="1"/>
    <col min="8" max="8" width="15.75" style="1" customWidth="1"/>
    <col min="9" max="9" width="11.25" style="1" customWidth="1"/>
    <col min="10" max="10" width="16.25" style="1" customWidth="1"/>
    <col min="11" max="11" width="13" style="1" customWidth="1"/>
    <col min="12" max="12" width="15.5" style="1" customWidth="1"/>
    <col min="13" max="16384" width="10.875" style="1"/>
  </cols>
  <sheetData>
    <row r="1" spans="1:12" ht="42.75" customHeight="1" x14ac:dyDescent="0.25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0.100000000000001" customHeight="1" x14ac:dyDescent="0.25">
      <c r="A2" s="26" t="s">
        <v>5</v>
      </c>
      <c r="B2" s="26"/>
      <c r="C2" s="32" t="s">
        <v>20</v>
      </c>
      <c r="D2" s="32"/>
      <c r="E2" s="32"/>
      <c r="F2" s="32"/>
      <c r="G2" s="32"/>
      <c r="H2" s="32"/>
      <c r="I2" s="32"/>
      <c r="J2" s="32"/>
      <c r="K2" s="32"/>
      <c r="L2" s="32"/>
    </row>
    <row r="3" spans="1:12" ht="66.75" customHeight="1" x14ac:dyDescent="0.25">
      <c r="A3" s="31" t="s">
        <v>6</v>
      </c>
      <c r="B3" s="31"/>
      <c r="C3" s="34" t="s">
        <v>13</v>
      </c>
      <c r="D3" s="35"/>
      <c r="E3" s="35"/>
      <c r="F3" s="35"/>
      <c r="G3" s="35"/>
      <c r="H3" s="35"/>
      <c r="I3" s="35"/>
      <c r="J3" s="35"/>
      <c r="K3" s="35"/>
      <c r="L3" s="36"/>
    </row>
    <row r="4" spans="1:12" ht="20.25" x14ac:dyDescent="0.25">
      <c r="A4" s="33" t="s">
        <v>14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136.5" customHeigh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33" customHeight="1" x14ac:dyDescent="0.25">
      <c r="A6" s="29" t="s">
        <v>0</v>
      </c>
      <c r="B6" s="27" t="s">
        <v>1</v>
      </c>
      <c r="C6" s="27" t="s">
        <v>2</v>
      </c>
      <c r="D6" s="29" t="s">
        <v>3</v>
      </c>
      <c r="E6" s="27" t="s">
        <v>4</v>
      </c>
      <c r="F6" s="27"/>
      <c r="G6" s="27"/>
      <c r="H6" s="27"/>
      <c r="I6" s="27" t="s">
        <v>15</v>
      </c>
      <c r="J6" s="27" t="s">
        <v>16</v>
      </c>
      <c r="K6" s="24" t="s">
        <v>17</v>
      </c>
      <c r="L6" s="25" t="s">
        <v>18</v>
      </c>
    </row>
    <row r="7" spans="1:12" ht="38.25" customHeight="1" x14ac:dyDescent="0.25">
      <c r="A7" s="29"/>
      <c r="B7" s="28"/>
      <c r="C7" s="28"/>
      <c r="D7" s="30"/>
      <c r="E7" s="5" t="s">
        <v>9</v>
      </c>
      <c r="F7" s="27" t="s">
        <v>10</v>
      </c>
      <c r="G7" s="27"/>
      <c r="H7" s="5" t="s">
        <v>11</v>
      </c>
      <c r="I7" s="27"/>
      <c r="J7" s="29"/>
      <c r="K7" s="24"/>
      <c r="L7" s="25"/>
    </row>
    <row r="8" spans="1:12" s="9" customFormat="1" ht="18.75" x14ac:dyDescent="0.25">
      <c r="A8" s="10">
        <v>1</v>
      </c>
      <c r="B8" s="18" t="s">
        <v>22</v>
      </c>
      <c r="C8" s="19" t="s">
        <v>19</v>
      </c>
      <c r="D8" s="20">
        <v>15</v>
      </c>
      <c r="E8" s="17">
        <v>598.98</v>
      </c>
      <c r="F8" s="22">
        <v>600</v>
      </c>
      <c r="G8" s="22"/>
      <c r="H8" s="11">
        <v>598.98</v>
      </c>
      <c r="I8" s="11">
        <f>(E8+F8+H8)/3</f>
        <v>599.32000000000005</v>
      </c>
      <c r="J8" s="12">
        <f>D8*I8</f>
        <v>8989.8000000000011</v>
      </c>
      <c r="K8" s="17">
        <f>E8</f>
        <v>598.98</v>
      </c>
      <c r="L8" s="13">
        <f>D8*K8</f>
        <v>8984.7000000000007</v>
      </c>
    </row>
    <row r="9" spans="1:12" s="9" customFormat="1" ht="18.75" x14ac:dyDescent="0.25">
      <c r="A9" s="10">
        <v>2</v>
      </c>
      <c r="B9" s="18" t="s">
        <v>23</v>
      </c>
      <c r="C9" s="19" t="s">
        <v>19</v>
      </c>
      <c r="D9" s="20">
        <v>10</v>
      </c>
      <c r="E9" s="17">
        <v>720</v>
      </c>
      <c r="F9" s="22">
        <v>740</v>
      </c>
      <c r="G9" s="22"/>
      <c r="H9" s="11">
        <v>720</v>
      </c>
      <c r="I9" s="11">
        <f t="shared" ref="I9" si="0">(E9+F9+H9)/3</f>
        <v>726.66666666666663</v>
      </c>
      <c r="J9" s="12">
        <f t="shared" ref="J9" si="1">D9*I9</f>
        <v>7266.6666666666661</v>
      </c>
      <c r="K9" s="17">
        <f t="shared" ref="K9:K27" si="2">E9</f>
        <v>720</v>
      </c>
      <c r="L9" s="13">
        <f t="shared" ref="L9:L27" si="3">D9*K9</f>
        <v>7200</v>
      </c>
    </row>
    <row r="10" spans="1:12" s="9" customFormat="1" ht="18.75" x14ac:dyDescent="0.25">
      <c r="A10" s="10">
        <v>3</v>
      </c>
      <c r="B10" s="18" t="s">
        <v>24</v>
      </c>
      <c r="C10" s="19" t="s">
        <v>19</v>
      </c>
      <c r="D10" s="20">
        <v>7</v>
      </c>
      <c r="E10" s="17">
        <v>544.98</v>
      </c>
      <c r="F10" s="22">
        <v>545</v>
      </c>
      <c r="G10" s="22"/>
      <c r="H10" s="21">
        <v>544.98</v>
      </c>
      <c r="I10" s="21">
        <f t="shared" ref="I10:I17" si="4">(E10+F10+H10)/3</f>
        <v>544.98666666666668</v>
      </c>
      <c r="J10" s="12">
        <f t="shared" ref="J10:J17" si="5">D10*I10</f>
        <v>3814.9066666666668</v>
      </c>
      <c r="K10" s="17">
        <f t="shared" si="2"/>
        <v>544.98</v>
      </c>
      <c r="L10" s="13">
        <f t="shared" si="3"/>
        <v>3814.86</v>
      </c>
    </row>
    <row r="11" spans="1:12" s="9" customFormat="1" ht="18.75" x14ac:dyDescent="0.25">
      <c r="A11" s="10">
        <v>4</v>
      </c>
      <c r="B11" s="18" t="s">
        <v>25</v>
      </c>
      <c r="C11" s="19" t="s">
        <v>19</v>
      </c>
      <c r="D11" s="20">
        <v>10</v>
      </c>
      <c r="E11" s="17">
        <v>376.02</v>
      </c>
      <c r="F11" s="22">
        <v>376.02</v>
      </c>
      <c r="G11" s="22"/>
      <c r="H11" s="21">
        <v>376.02</v>
      </c>
      <c r="I11" s="21">
        <f t="shared" si="4"/>
        <v>376.02</v>
      </c>
      <c r="J11" s="12">
        <f t="shared" si="5"/>
        <v>3760.2</v>
      </c>
      <c r="K11" s="17">
        <f t="shared" si="2"/>
        <v>376.02</v>
      </c>
      <c r="L11" s="13">
        <f t="shared" si="3"/>
        <v>3760.2</v>
      </c>
    </row>
    <row r="12" spans="1:12" s="9" customFormat="1" ht="18.75" x14ac:dyDescent="0.25">
      <c r="A12" s="10">
        <v>5</v>
      </c>
      <c r="B12" s="18" t="s">
        <v>26</v>
      </c>
      <c r="C12" s="19" t="s">
        <v>19</v>
      </c>
      <c r="D12" s="20">
        <v>4</v>
      </c>
      <c r="E12" s="17">
        <v>5367</v>
      </c>
      <c r="F12" s="22">
        <v>5500</v>
      </c>
      <c r="G12" s="22"/>
      <c r="H12" s="21">
        <v>5367</v>
      </c>
      <c r="I12" s="21">
        <f t="shared" si="4"/>
        <v>5411.333333333333</v>
      </c>
      <c r="J12" s="12">
        <f t="shared" si="5"/>
        <v>21645.333333333332</v>
      </c>
      <c r="K12" s="17">
        <f t="shared" si="2"/>
        <v>5367</v>
      </c>
      <c r="L12" s="13">
        <f t="shared" si="3"/>
        <v>21468</v>
      </c>
    </row>
    <row r="13" spans="1:12" s="9" customFormat="1" ht="18.75" x14ac:dyDescent="0.25">
      <c r="A13" s="10">
        <v>6</v>
      </c>
      <c r="B13" s="18" t="s">
        <v>27</v>
      </c>
      <c r="C13" s="19" t="s">
        <v>19</v>
      </c>
      <c r="D13" s="20">
        <v>20</v>
      </c>
      <c r="E13" s="17">
        <v>499.98</v>
      </c>
      <c r="F13" s="22">
        <v>507.15</v>
      </c>
      <c r="G13" s="22"/>
      <c r="H13" s="21">
        <v>499.98</v>
      </c>
      <c r="I13" s="21">
        <f t="shared" si="4"/>
        <v>502.37000000000006</v>
      </c>
      <c r="J13" s="12">
        <f t="shared" si="5"/>
        <v>10047.400000000001</v>
      </c>
      <c r="K13" s="17">
        <f t="shared" si="2"/>
        <v>499.98</v>
      </c>
      <c r="L13" s="13">
        <f t="shared" si="3"/>
        <v>9999.6</v>
      </c>
    </row>
    <row r="14" spans="1:12" s="9" customFormat="1" ht="18.75" x14ac:dyDescent="0.25">
      <c r="A14" s="10">
        <v>7</v>
      </c>
      <c r="B14" s="18" t="s">
        <v>28</v>
      </c>
      <c r="C14" s="19" t="s">
        <v>19</v>
      </c>
      <c r="D14" s="20">
        <v>4</v>
      </c>
      <c r="E14" s="17">
        <v>355.02</v>
      </c>
      <c r="F14" s="22">
        <v>357</v>
      </c>
      <c r="G14" s="22"/>
      <c r="H14" s="21">
        <v>355.02</v>
      </c>
      <c r="I14" s="21">
        <f t="shared" si="4"/>
        <v>355.68</v>
      </c>
      <c r="J14" s="12">
        <f t="shared" si="5"/>
        <v>1422.72</v>
      </c>
      <c r="K14" s="17">
        <f t="shared" si="2"/>
        <v>355.02</v>
      </c>
      <c r="L14" s="13">
        <f t="shared" si="3"/>
        <v>1420.08</v>
      </c>
    </row>
    <row r="15" spans="1:12" s="9" customFormat="1" ht="18.75" x14ac:dyDescent="0.25">
      <c r="A15" s="10">
        <v>8</v>
      </c>
      <c r="B15" s="18" t="s">
        <v>29</v>
      </c>
      <c r="C15" s="19" t="s">
        <v>19</v>
      </c>
      <c r="D15" s="20">
        <v>4</v>
      </c>
      <c r="E15" s="17">
        <v>31.02</v>
      </c>
      <c r="F15" s="22">
        <v>32</v>
      </c>
      <c r="G15" s="22"/>
      <c r="H15" s="21">
        <v>31.02</v>
      </c>
      <c r="I15" s="21">
        <f t="shared" si="4"/>
        <v>31.346666666666664</v>
      </c>
      <c r="J15" s="12">
        <f t="shared" si="5"/>
        <v>125.38666666666666</v>
      </c>
      <c r="K15" s="17">
        <f t="shared" si="2"/>
        <v>31.02</v>
      </c>
      <c r="L15" s="13">
        <f t="shared" si="3"/>
        <v>124.08</v>
      </c>
    </row>
    <row r="16" spans="1:12" s="9" customFormat="1" ht="18.75" x14ac:dyDescent="0.25">
      <c r="A16" s="10">
        <v>9</v>
      </c>
      <c r="B16" s="18" t="s">
        <v>30</v>
      </c>
      <c r="C16" s="19" t="s">
        <v>19</v>
      </c>
      <c r="D16" s="20">
        <v>5</v>
      </c>
      <c r="E16" s="17">
        <v>55.98</v>
      </c>
      <c r="F16" s="22">
        <v>83</v>
      </c>
      <c r="G16" s="22"/>
      <c r="H16" s="21">
        <v>55.98</v>
      </c>
      <c r="I16" s="21">
        <f t="shared" si="4"/>
        <v>64.986666666666665</v>
      </c>
      <c r="J16" s="12">
        <f t="shared" si="5"/>
        <v>324.93333333333334</v>
      </c>
      <c r="K16" s="17">
        <f t="shared" si="2"/>
        <v>55.98</v>
      </c>
      <c r="L16" s="13">
        <f t="shared" si="3"/>
        <v>279.89999999999998</v>
      </c>
    </row>
    <row r="17" spans="1:12" s="9" customFormat="1" ht="18.75" x14ac:dyDescent="0.25">
      <c r="A17" s="10">
        <v>10</v>
      </c>
      <c r="B17" s="18" t="s">
        <v>31</v>
      </c>
      <c r="C17" s="19" t="s">
        <v>19</v>
      </c>
      <c r="D17" s="20">
        <v>10</v>
      </c>
      <c r="E17" s="17">
        <v>46.02</v>
      </c>
      <c r="F17" s="22">
        <v>47</v>
      </c>
      <c r="G17" s="22"/>
      <c r="H17" s="21">
        <v>46.02</v>
      </c>
      <c r="I17" s="21">
        <f t="shared" si="4"/>
        <v>46.346666666666671</v>
      </c>
      <c r="J17" s="12">
        <f t="shared" si="5"/>
        <v>463.4666666666667</v>
      </c>
      <c r="K17" s="17">
        <f t="shared" si="2"/>
        <v>46.02</v>
      </c>
      <c r="L17" s="13">
        <f t="shared" si="3"/>
        <v>460.20000000000005</v>
      </c>
    </row>
    <row r="18" spans="1:12" s="9" customFormat="1" ht="18.75" x14ac:dyDescent="0.25">
      <c r="A18" s="10">
        <v>11</v>
      </c>
      <c r="B18" s="18" t="s">
        <v>32</v>
      </c>
      <c r="C18" s="19" t="s">
        <v>19</v>
      </c>
      <c r="D18" s="20">
        <v>10</v>
      </c>
      <c r="E18" s="17">
        <v>1177.98</v>
      </c>
      <c r="F18" s="22">
        <v>1215</v>
      </c>
      <c r="G18" s="22"/>
      <c r="H18" s="21">
        <v>1177.98</v>
      </c>
      <c r="I18" s="21">
        <f t="shared" ref="I18:I27" si="6">(E18+F18+H18)/3</f>
        <v>1190.32</v>
      </c>
      <c r="J18" s="12">
        <f t="shared" ref="J18:J27" si="7">D18*I18</f>
        <v>11903.199999999999</v>
      </c>
      <c r="K18" s="17">
        <f t="shared" si="2"/>
        <v>1177.98</v>
      </c>
      <c r="L18" s="13">
        <f t="shared" si="3"/>
        <v>11779.8</v>
      </c>
    </row>
    <row r="19" spans="1:12" s="9" customFormat="1" ht="18.75" x14ac:dyDescent="0.25">
      <c r="A19" s="10">
        <v>12</v>
      </c>
      <c r="B19" s="18" t="s">
        <v>33</v>
      </c>
      <c r="C19" s="19" t="s">
        <v>19</v>
      </c>
      <c r="D19" s="20">
        <v>10</v>
      </c>
      <c r="E19" s="17">
        <v>1471.98</v>
      </c>
      <c r="F19" s="22">
        <v>1560.83</v>
      </c>
      <c r="G19" s="22"/>
      <c r="H19" s="21">
        <v>1471.98</v>
      </c>
      <c r="I19" s="21">
        <f t="shared" si="6"/>
        <v>1501.5966666666666</v>
      </c>
      <c r="J19" s="12">
        <f t="shared" si="7"/>
        <v>15015.966666666665</v>
      </c>
      <c r="K19" s="17">
        <f t="shared" si="2"/>
        <v>1471.98</v>
      </c>
      <c r="L19" s="13">
        <f t="shared" si="3"/>
        <v>14719.8</v>
      </c>
    </row>
    <row r="20" spans="1:12" s="9" customFormat="1" ht="18.75" x14ac:dyDescent="0.25">
      <c r="A20" s="10">
        <v>13</v>
      </c>
      <c r="B20" s="18" t="s">
        <v>34</v>
      </c>
      <c r="C20" s="19" t="s">
        <v>19</v>
      </c>
      <c r="D20" s="20">
        <v>10</v>
      </c>
      <c r="E20" s="17">
        <v>61.02</v>
      </c>
      <c r="F20" s="22">
        <v>63</v>
      </c>
      <c r="G20" s="22"/>
      <c r="H20" s="21">
        <v>61.02</v>
      </c>
      <c r="I20" s="21">
        <f t="shared" si="6"/>
        <v>61.680000000000007</v>
      </c>
      <c r="J20" s="12">
        <f t="shared" si="7"/>
        <v>616.80000000000007</v>
      </c>
      <c r="K20" s="17">
        <f t="shared" si="2"/>
        <v>61.02</v>
      </c>
      <c r="L20" s="13">
        <f t="shared" si="3"/>
        <v>610.20000000000005</v>
      </c>
    </row>
    <row r="21" spans="1:12" s="9" customFormat="1" ht="18.75" x14ac:dyDescent="0.25">
      <c r="A21" s="10">
        <v>14</v>
      </c>
      <c r="B21" s="18" t="s">
        <v>35</v>
      </c>
      <c r="C21" s="19" t="s">
        <v>19</v>
      </c>
      <c r="D21" s="20">
        <v>5</v>
      </c>
      <c r="E21" s="17">
        <v>154.97999999999999</v>
      </c>
      <c r="F21" s="22">
        <v>155</v>
      </c>
      <c r="G21" s="22"/>
      <c r="H21" s="21">
        <v>154.97999999999999</v>
      </c>
      <c r="I21" s="21">
        <f t="shared" si="6"/>
        <v>154.98666666666668</v>
      </c>
      <c r="J21" s="12">
        <f t="shared" si="7"/>
        <v>774.93333333333339</v>
      </c>
      <c r="K21" s="17">
        <f t="shared" si="2"/>
        <v>154.97999999999999</v>
      </c>
      <c r="L21" s="13">
        <f t="shared" si="3"/>
        <v>774.9</v>
      </c>
    </row>
    <row r="22" spans="1:12" s="9" customFormat="1" ht="18.75" x14ac:dyDescent="0.25">
      <c r="A22" s="10">
        <v>15</v>
      </c>
      <c r="B22" s="18" t="s">
        <v>36</v>
      </c>
      <c r="C22" s="19" t="s">
        <v>19</v>
      </c>
      <c r="D22" s="20">
        <v>10</v>
      </c>
      <c r="E22" s="17">
        <v>130.02000000000001</v>
      </c>
      <c r="F22" s="22">
        <v>131.68</v>
      </c>
      <c r="G22" s="22"/>
      <c r="H22" s="21">
        <v>130.02000000000001</v>
      </c>
      <c r="I22" s="21">
        <f t="shared" si="6"/>
        <v>130.57333333333335</v>
      </c>
      <c r="J22" s="12">
        <f t="shared" si="7"/>
        <v>1305.7333333333336</v>
      </c>
      <c r="K22" s="17">
        <f t="shared" si="2"/>
        <v>130.02000000000001</v>
      </c>
      <c r="L22" s="13">
        <f t="shared" si="3"/>
        <v>1300.2</v>
      </c>
    </row>
    <row r="23" spans="1:12" s="9" customFormat="1" ht="18.75" x14ac:dyDescent="0.25">
      <c r="A23" s="10">
        <v>16</v>
      </c>
      <c r="B23" s="18" t="s">
        <v>37</v>
      </c>
      <c r="C23" s="19" t="s">
        <v>19</v>
      </c>
      <c r="D23" s="20">
        <v>5</v>
      </c>
      <c r="E23" s="17">
        <v>559.02</v>
      </c>
      <c r="F23" s="22">
        <v>564</v>
      </c>
      <c r="G23" s="22"/>
      <c r="H23" s="21">
        <v>559.02</v>
      </c>
      <c r="I23" s="21">
        <f t="shared" si="6"/>
        <v>560.67999999999995</v>
      </c>
      <c r="J23" s="12">
        <f t="shared" si="7"/>
        <v>2803.3999999999996</v>
      </c>
      <c r="K23" s="17">
        <f t="shared" si="2"/>
        <v>559.02</v>
      </c>
      <c r="L23" s="13">
        <f t="shared" si="3"/>
        <v>2795.1</v>
      </c>
    </row>
    <row r="24" spans="1:12" s="9" customFormat="1" ht="18.75" x14ac:dyDescent="0.25">
      <c r="A24" s="10">
        <v>17</v>
      </c>
      <c r="B24" s="18" t="s">
        <v>38</v>
      </c>
      <c r="C24" s="19" t="s">
        <v>19</v>
      </c>
      <c r="D24" s="20">
        <v>20</v>
      </c>
      <c r="E24" s="17">
        <v>37.979999999999997</v>
      </c>
      <c r="F24" s="22">
        <v>39.049999999999997</v>
      </c>
      <c r="G24" s="22"/>
      <c r="H24" s="21">
        <v>37.979999999999997</v>
      </c>
      <c r="I24" s="21">
        <f t="shared" si="6"/>
        <v>38.336666666666666</v>
      </c>
      <c r="J24" s="12">
        <f t="shared" si="7"/>
        <v>766.73333333333335</v>
      </c>
      <c r="K24" s="17">
        <f t="shared" si="2"/>
        <v>37.979999999999997</v>
      </c>
      <c r="L24" s="13">
        <f t="shared" si="3"/>
        <v>759.59999999999991</v>
      </c>
    </row>
    <row r="25" spans="1:12" s="9" customFormat="1" ht="18.75" x14ac:dyDescent="0.25">
      <c r="A25" s="10">
        <v>18</v>
      </c>
      <c r="B25" s="18" t="s">
        <v>39</v>
      </c>
      <c r="C25" s="19" t="s">
        <v>19</v>
      </c>
      <c r="D25" s="20">
        <v>5</v>
      </c>
      <c r="E25" s="17">
        <v>283.02</v>
      </c>
      <c r="F25" s="22">
        <v>316</v>
      </c>
      <c r="G25" s="22"/>
      <c r="H25" s="21">
        <v>283.02</v>
      </c>
      <c r="I25" s="21">
        <f t="shared" si="6"/>
        <v>294.01333333333332</v>
      </c>
      <c r="J25" s="12">
        <f t="shared" si="7"/>
        <v>1470.0666666666666</v>
      </c>
      <c r="K25" s="17">
        <f t="shared" si="2"/>
        <v>283.02</v>
      </c>
      <c r="L25" s="13">
        <f t="shared" si="3"/>
        <v>1415.1</v>
      </c>
    </row>
    <row r="26" spans="1:12" s="9" customFormat="1" ht="18.75" x14ac:dyDescent="0.25">
      <c r="A26" s="10">
        <v>19</v>
      </c>
      <c r="B26" s="18" t="s">
        <v>40</v>
      </c>
      <c r="C26" s="19" t="s">
        <v>19</v>
      </c>
      <c r="D26" s="20">
        <v>1</v>
      </c>
      <c r="E26" s="17">
        <v>300</v>
      </c>
      <c r="F26" s="22">
        <v>310</v>
      </c>
      <c r="G26" s="22"/>
      <c r="H26" s="21">
        <v>300</v>
      </c>
      <c r="I26" s="21">
        <f t="shared" si="6"/>
        <v>303.33333333333331</v>
      </c>
      <c r="J26" s="12">
        <f t="shared" si="7"/>
        <v>303.33333333333331</v>
      </c>
      <c r="K26" s="17">
        <f t="shared" si="2"/>
        <v>300</v>
      </c>
      <c r="L26" s="13">
        <f t="shared" si="3"/>
        <v>300</v>
      </c>
    </row>
    <row r="27" spans="1:12" s="9" customFormat="1" ht="18.75" x14ac:dyDescent="0.25">
      <c r="A27" s="10">
        <v>20</v>
      </c>
      <c r="B27" s="18" t="s">
        <v>41</v>
      </c>
      <c r="C27" s="19" t="s">
        <v>19</v>
      </c>
      <c r="D27" s="20">
        <v>6</v>
      </c>
      <c r="E27" s="17">
        <v>310.02</v>
      </c>
      <c r="F27" s="22">
        <v>315.2</v>
      </c>
      <c r="G27" s="22"/>
      <c r="H27" s="21">
        <v>310.02</v>
      </c>
      <c r="I27" s="21">
        <f t="shared" si="6"/>
        <v>311.74666666666667</v>
      </c>
      <c r="J27" s="12">
        <f t="shared" si="7"/>
        <v>1870.48</v>
      </c>
      <c r="K27" s="17">
        <f t="shared" si="2"/>
        <v>310.02</v>
      </c>
      <c r="L27" s="13">
        <f t="shared" si="3"/>
        <v>1860.12</v>
      </c>
    </row>
    <row r="28" spans="1:12" ht="18.75" x14ac:dyDescent="0.3">
      <c r="A28" s="38" t="s">
        <v>7</v>
      </c>
      <c r="B28" s="39"/>
      <c r="C28" s="38"/>
      <c r="D28" s="39"/>
      <c r="E28" s="38"/>
      <c r="F28" s="38"/>
      <c r="G28" s="38"/>
      <c r="H28" s="38"/>
      <c r="I28" s="38"/>
      <c r="J28" s="14">
        <f>SUM(J8:J27)</f>
        <v>94691.459999999992</v>
      </c>
      <c r="K28" s="15"/>
      <c r="L28" s="16">
        <f>SUM(L8:L27)</f>
        <v>93826.44</v>
      </c>
    </row>
    <row r="29" spans="1:12" x14ac:dyDescent="0.25">
      <c r="A29" s="6"/>
      <c r="B29" s="6"/>
      <c r="C29" s="6"/>
      <c r="D29" s="6"/>
      <c r="E29" s="6"/>
      <c r="F29" s="6"/>
      <c r="G29" s="6"/>
      <c r="H29" s="6"/>
      <c r="I29" s="6"/>
      <c r="J29" s="7"/>
      <c r="K29" s="3"/>
      <c r="L29" s="8"/>
    </row>
    <row r="30" spans="1:12" ht="18.75" x14ac:dyDescent="0.25">
      <c r="A30" s="42" t="s">
        <v>21</v>
      </c>
      <c r="B30" s="42"/>
      <c r="C30" s="42"/>
      <c r="D30" s="42"/>
      <c r="E30" s="42"/>
      <c r="F30" s="42"/>
      <c r="G30" s="42"/>
      <c r="H30" s="42"/>
      <c r="I30" s="43" t="s">
        <v>8</v>
      </c>
      <c r="J30" s="43"/>
    </row>
    <row r="31" spans="1:12" ht="20.100000000000001" customHeight="1" x14ac:dyDescent="0.25">
      <c r="A31" s="41"/>
      <c r="B31" s="41"/>
    </row>
    <row r="32" spans="1:12" ht="15" customHeight="1" x14ac:dyDescent="0.25">
      <c r="A32" s="40"/>
      <c r="B32" s="40"/>
    </row>
    <row r="33" spans="1:2" x14ac:dyDescent="0.25">
      <c r="A33" s="4"/>
      <c r="B33" s="3"/>
    </row>
  </sheetData>
  <mergeCells count="41">
    <mergeCell ref="A32:B32"/>
    <mergeCell ref="A31:B31"/>
    <mergeCell ref="A30:J30"/>
    <mergeCell ref="F8:G8"/>
    <mergeCell ref="F9:G9"/>
    <mergeCell ref="F10:G10"/>
    <mergeCell ref="F11:G11"/>
    <mergeCell ref="F12:G12"/>
    <mergeCell ref="F13:G13"/>
    <mergeCell ref="F14:G14"/>
    <mergeCell ref="C2:L2"/>
    <mergeCell ref="A4:L4"/>
    <mergeCell ref="C3:L3"/>
    <mergeCell ref="A5:L5"/>
    <mergeCell ref="A28:I28"/>
    <mergeCell ref="F25:G25"/>
    <mergeCell ref="F26:G26"/>
    <mergeCell ref="F27:G27"/>
    <mergeCell ref="A1:L1"/>
    <mergeCell ref="K6:K7"/>
    <mergeCell ref="L6:L7"/>
    <mergeCell ref="A2:B2"/>
    <mergeCell ref="B6:B7"/>
    <mergeCell ref="I6:I7"/>
    <mergeCell ref="J6:J7"/>
    <mergeCell ref="D6:D7"/>
    <mergeCell ref="C6:C7"/>
    <mergeCell ref="E6:H6"/>
    <mergeCell ref="F7:G7"/>
    <mergeCell ref="A3:B3"/>
    <mergeCell ref="A6:A7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</mergeCells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Юшкова</cp:lastModifiedBy>
  <cp:lastPrinted>2024-04-11T11:12:49Z</cp:lastPrinted>
  <dcterms:created xsi:type="dcterms:W3CDTF">2023-02-03T13:24:35Z</dcterms:created>
  <dcterms:modified xsi:type="dcterms:W3CDTF">2024-04-11T11:14:13Z</dcterms:modified>
</cp:coreProperties>
</file>